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CUARIOS\Calculadoras\"/>
    </mc:Choice>
  </mc:AlternateContent>
  <xr:revisionPtr revIDLastSave="0" documentId="13_ncr:1_{67DF5D24-53EB-4974-8FAD-367BB333D6B9}" xr6:coauthVersionLast="45" xr6:coauthVersionMax="45" xr10:uidLastSave="{00000000-0000-0000-0000-000000000000}"/>
  <bookViews>
    <workbookView xWindow="-120" yWindow="-120" windowWidth="29040" windowHeight="15990" activeTab="3" xr2:uid="{E15B91B9-FCDC-4C42-B4A8-D096D06A1FA6}"/>
  </bookViews>
  <sheets>
    <sheet name="Mezcla de aguas por GH o KH" sheetId="1" r:id="rId1"/>
    <sheet name="Mezcla de aguas por TDS" sheetId="4" r:id="rId2"/>
    <sheet name="Variaciones de GH,KH y TDS" sheetId="5" r:id="rId3"/>
    <sheet name="Mezcla de aguas en el Acuario" sheetId="3" r:id="rId4"/>
    <sheet name="Instrucciones" sheetId="2" state="hidden" r:id="rId5"/>
  </sheets>
  <definedNames>
    <definedName name="_xlnm.Print_Area" localSheetId="2">'Variaciones de GH,KH y TDS'!$K$11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3" l="1"/>
  <c r="H21" i="3" l="1"/>
  <c r="H25" i="3"/>
  <c r="H23" i="3"/>
  <c r="H14" i="1"/>
  <c r="E22" i="5" l="1"/>
  <c r="E19" i="5"/>
  <c r="E16" i="5"/>
  <c r="E15" i="5"/>
  <c r="H22" i="5"/>
  <c r="H21" i="5" s="1"/>
  <c r="H19" i="5"/>
  <c r="H18" i="5" s="1"/>
  <c r="H16" i="5"/>
  <c r="H15" i="5" s="1"/>
  <c r="E18" i="5" l="1"/>
  <c r="E21" i="5" l="1"/>
  <c r="G17" i="3" l="1"/>
  <c r="F17" i="3"/>
  <c r="H17" i="3" l="1"/>
  <c r="H24" i="3" l="1"/>
  <c r="K23" i="3" s="1"/>
  <c r="H11" i="4"/>
  <c r="G12" i="4"/>
  <c r="G11" i="4"/>
  <c r="K21" i="3" l="1"/>
  <c r="K19" i="3"/>
  <c r="H12" i="4"/>
  <c r="H14" i="4" s="1"/>
  <c r="H15" i="4" s="1"/>
  <c r="K9" i="1"/>
  <c r="H20" i="3"/>
  <c r="K11" i="3" l="1"/>
  <c r="K15" i="3"/>
  <c r="K13" i="3"/>
  <c r="H15" i="1"/>
  <c r="K11" i="4" l="1"/>
  <c r="K13" i="4"/>
  <c r="K13" i="1"/>
  <c r="K11" i="1"/>
</calcChain>
</file>

<file path=xl/sharedStrings.xml><?xml version="1.0" encoding="utf-8"?>
<sst xmlns="http://schemas.openxmlformats.org/spreadsheetml/2006/main" count="100" uniqueCount="51">
  <si>
    <t>Grados de dureza agua de red</t>
  </si>
  <si>
    <t>Litros</t>
  </si>
  <si>
    <t>Litros de agua de red</t>
  </si>
  <si>
    <t>HAY QUE MEZCLAR</t>
  </si>
  <si>
    <t>RELLENAR LOS CAMPOS DE COLOR NARANJA</t>
  </si>
  <si>
    <t>Grados de dureza deseados</t>
  </si>
  <si>
    <t>Litros del acuario</t>
  </si>
  <si>
    <t>Grados de dureza agua ósmosis/mineral</t>
  </si>
  <si>
    <t>Litros de agua de ósmosis/mineral</t>
  </si>
  <si>
    <t>GH o KH</t>
  </si>
  <si>
    <t>Litros de agua a cambiar</t>
  </si>
  <si>
    <t>Grados de dureza agua del acuario</t>
  </si>
  <si>
    <t>Litros de agua de Cambio</t>
  </si>
  <si>
    <t>MEZCLA DE AGUAS EN EL ACUARIO</t>
  </si>
  <si>
    <t>TDS a conseguir</t>
  </si>
  <si>
    <t>TDS del agua mineral/osmosis</t>
  </si>
  <si>
    <t>Litros a cambiar</t>
  </si>
  <si>
    <t>ppm</t>
  </si>
  <si>
    <t>TDS del agua de red</t>
  </si>
  <si>
    <t xml:space="preserve"> </t>
  </si>
  <si>
    <t>MEZCLA DE AGUAS POR TDS</t>
  </si>
  <si>
    <t>TDS deseados</t>
  </si>
  <si>
    <t>Ppm</t>
  </si>
  <si>
    <t>TDS en el acuario</t>
  </si>
  <si>
    <t>TDS en el agua de ósmosis/mineral</t>
  </si>
  <si>
    <t>TDS en el agua de red</t>
  </si>
  <si>
    <t>Litros de agua de ósmosis/mineral (Por GH o KH)</t>
  </si>
  <si>
    <t>Litros de agua de red ( Por Gh o KH)</t>
  </si>
  <si>
    <t>Litros de agua de ósmosis/mineral (Por TDS)</t>
  </si>
  <si>
    <t>Litros de agua de red ( Por TDS)</t>
  </si>
  <si>
    <t>CÁLCULO POR TDS</t>
  </si>
  <si>
    <t>CÁLCULO POR GH o KH</t>
  </si>
  <si>
    <t>VARIACION DE GH,KH Y TDS CON CAMBIOS DE AGUA</t>
  </si>
  <si>
    <t>Gh del acuario</t>
  </si>
  <si>
    <t>dGH</t>
  </si>
  <si>
    <t>KH del acuario</t>
  </si>
  <si>
    <t>dKH</t>
  </si>
  <si>
    <t>TDS del acuario</t>
  </si>
  <si>
    <t>GH del agua del cambio</t>
  </si>
  <si>
    <t>KH del agua del cambio</t>
  </si>
  <si>
    <t>TDS del agua del cambio</t>
  </si>
  <si>
    <t>Variación de GH:</t>
  </si>
  <si>
    <t>Variación de KH:</t>
  </si>
  <si>
    <t>Variación de TDS:</t>
  </si>
  <si>
    <t>GH resultante:</t>
  </si>
  <si>
    <t>KH resultante:</t>
  </si>
  <si>
    <t>TDS resultantes:</t>
  </si>
  <si>
    <t xml:space="preserve"> MEZCLA DE AGUAS POR GH o KH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</si>
  <si>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</si>
  <si>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Grados de dureza de la mezcla de aguas</t>
  </si>
  <si>
    <t>TDS de la mezcla de aguas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</si>
</sst>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11E79"/>
      <name val="Calibri"/>
      <family val="2"/>
      <scheme val="minor"/>
    </font>
    <font>
      <sz val="11"/>
      <color rgb="FF14335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4" tint="0.59999389629810485"/>
      <name val="Calibri"/>
      <family val="2"/>
      <scheme val="minor"/>
    </font>
    <font>
      <sz val="16"/>
      <name val="Calibri"/>
      <family val="2"/>
      <scheme val="minor"/>
    </font>
    <font>
      <sz val="16"/>
      <color theme="4" tint="0.59999389629810485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 tint="0.59999389629810485"/>
      <name val="Calibri"/>
      <family val="2"/>
      <scheme val="minor"/>
    </font>
    <font>
      <sz val="11"/>
      <name val="Calibri"/>
      <family val="2"/>
      <scheme val="minor"/>
    </font>
    <font>
      <b/>
      <sz val="22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rgb="FF15334F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2"/>
      <color theme="4" tint="0.59999389629810485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FF00"/>
      <name val="Calibri"/>
      <family val="2"/>
      <scheme val="minor"/>
    </font>
    <font>
      <b/>
      <sz val="12"/>
      <color theme="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Protection="1">
      <protection locked="0"/>
    </xf>
    <xf numFmtId="0" fontId="2" fillId="0" borderId="9" xfId="0" applyFont="1" applyBorder="1" applyAlignment="1"/>
    <xf numFmtId="0" fontId="0" fillId="2" borderId="9" xfId="0" applyFill="1" applyBorder="1" applyAlignment="1"/>
    <xf numFmtId="0" fontId="10" fillId="3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0" fillId="0" borderId="0" xfId="0" applyBorder="1" applyAlignment="1" applyProtection="1">
      <protection hidden="1"/>
    </xf>
    <xf numFmtId="0" fontId="0" fillId="0" borderId="7" xfId="0" applyBorder="1" applyAlignment="1" applyProtection="1">
      <protection hidden="1"/>
    </xf>
    <xf numFmtId="0" fontId="0" fillId="0" borderId="0" xfId="0" applyAlignment="1" applyProtection="1">
      <protection hidden="1"/>
    </xf>
    <xf numFmtId="1" fontId="21" fillId="3" borderId="13" xfId="0" applyNumberFormat="1" applyFont="1" applyFill="1" applyBorder="1" applyAlignment="1" applyProtection="1">
      <alignment horizontal="center"/>
      <protection locked="0"/>
    </xf>
    <xf numFmtId="1" fontId="21" fillId="3" borderId="21" xfId="0" applyNumberFormat="1" applyFont="1" applyFill="1" applyBorder="1" applyAlignment="1" applyProtection="1">
      <alignment horizontal="center"/>
      <protection locked="0"/>
    </xf>
    <xf numFmtId="1" fontId="21" fillId="3" borderId="17" xfId="0" applyNumberFormat="1" applyFont="1" applyFill="1" applyBorder="1" applyAlignment="1" applyProtection="1">
      <alignment horizontal="center"/>
      <protection locked="0"/>
    </xf>
    <xf numFmtId="2" fontId="21" fillId="5" borderId="21" xfId="0" applyNumberFormat="1" applyFont="1" applyFill="1" applyBorder="1" applyAlignment="1" applyProtection="1">
      <alignment horizontal="center"/>
      <protection hidden="1"/>
    </xf>
    <xf numFmtId="2" fontId="21" fillId="5" borderId="17" xfId="0" applyNumberFormat="1" applyFont="1" applyFill="1" applyBorder="1" applyAlignment="1" applyProtection="1">
      <alignment horizontal="center"/>
      <protection hidden="1"/>
    </xf>
    <xf numFmtId="2" fontId="10" fillId="5" borderId="21" xfId="0" applyNumberFormat="1" applyFont="1" applyFill="1" applyBorder="1" applyAlignment="1" applyProtection="1">
      <alignment horizontal="center"/>
      <protection hidden="1"/>
    </xf>
    <xf numFmtId="2" fontId="10" fillId="5" borderId="17" xfId="0" applyNumberFormat="1" applyFont="1" applyFill="1" applyBorder="1" applyAlignment="1" applyProtection="1">
      <alignment horizontal="center"/>
      <protection hidden="1"/>
    </xf>
    <xf numFmtId="0" fontId="5" fillId="6" borderId="7" xfId="0" applyFont="1" applyFill="1" applyBorder="1" applyProtection="1">
      <protection hidden="1"/>
    </xf>
    <xf numFmtId="0" fontId="0" fillId="6" borderId="4" xfId="0" applyFill="1" applyBorder="1" applyProtection="1">
      <protection hidden="1"/>
    </xf>
    <xf numFmtId="0" fontId="0" fillId="6" borderId="7" xfId="0" applyFill="1" applyBorder="1" applyProtection="1">
      <protection hidden="1"/>
    </xf>
    <xf numFmtId="0" fontId="0" fillId="6" borderId="5" xfId="0" applyFill="1" applyBorder="1" applyProtection="1">
      <protection hidden="1"/>
    </xf>
    <xf numFmtId="0" fontId="5" fillId="6" borderId="5" xfId="0" applyFont="1" applyFill="1" applyBorder="1" applyProtection="1">
      <protection hidden="1"/>
    </xf>
    <xf numFmtId="0" fontId="0" fillId="6" borderId="6" xfId="0" applyFill="1" applyBorder="1" applyProtection="1">
      <protection hidden="1"/>
    </xf>
    <xf numFmtId="0" fontId="0" fillId="6" borderId="0" xfId="0" applyFill="1" applyBorder="1" applyProtection="1">
      <protection hidden="1"/>
    </xf>
    <xf numFmtId="0" fontId="0" fillId="6" borderId="8" xfId="0" applyFill="1" applyBorder="1" applyProtection="1">
      <protection hidden="1"/>
    </xf>
    <xf numFmtId="0" fontId="4" fillId="6" borderId="0" xfId="0" applyFont="1" applyFill="1" applyBorder="1" applyProtection="1">
      <protection hidden="1"/>
    </xf>
    <xf numFmtId="0" fontId="7" fillId="6" borderId="8" xfId="0" applyFont="1" applyFill="1" applyBorder="1" applyProtection="1">
      <protection hidden="1"/>
    </xf>
    <xf numFmtId="0" fontId="3" fillId="6" borderId="8" xfId="0" applyFont="1" applyFill="1" applyBorder="1" applyProtection="1">
      <protection hidden="1"/>
    </xf>
    <xf numFmtId="0" fontId="13" fillId="6" borderId="0" xfId="0" applyFont="1" applyFill="1" applyBorder="1" applyProtection="1">
      <protection hidden="1"/>
    </xf>
    <xf numFmtId="2" fontId="3" fillId="6" borderId="0" xfId="0" applyNumberFormat="1" applyFont="1" applyFill="1" applyBorder="1" applyProtection="1">
      <protection hidden="1"/>
    </xf>
    <xf numFmtId="2" fontId="14" fillId="6" borderId="0" xfId="0" applyNumberFormat="1" applyFont="1" applyFill="1" applyBorder="1" applyAlignment="1" applyProtection="1">
      <alignment horizontal="center"/>
      <protection hidden="1"/>
    </xf>
    <xf numFmtId="0" fontId="3" fillId="6" borderId="0" xfId="0" applyFont="1" applyFill="1" applyBorder="1" applyProtection="1">
      <protection hidden="1"/>
    </xf>
    <xf numFmtId="0" fontId="17" fillId="6" borderId="0" xfId="0" applyFont="1" applyFill="1" applyBorder="1" applyAlignment="1" applyProtection="1">
      <alignment horizontal="center"/>
      <protection hidden="1"/>
    </xf>
    <xf numFmtId="0" fontId="26" fillId="6" borderId="0" xfId="0" applyFont="1" applyFill="1" applyBorder="1" applyProtection="1">
      <protection hidden="1"/>
    </xf>
    <xf numFmtId="2" fontId="17" fillId="6" borderId="0" xfId="0" applyNumberFormat="1" applyFont="1" applyFill="1" applyBorder="1" applyProtection="1">
      <protection hidden="1"/>
    </xf>
    <xf numFmtId="0" fontId="27" fillId="6" borderId="0" xfId="0" applyFont="1" applyFill="1" applyBorder="1" applyAlignment="1" applyProtection="1">
      <alignment horizontal="center"/>
      <protection hidden="1"/>
    </xf>
    <xf numFmtId="2" fontId="27" fillId="6" borderId="0" xfId="0" applyNumberFormat="1" applyFont="1" applyFill="1" applyBorder="1" applyAlignment="1" applyProtection="1">
      <alignment horizontal="center"/>
      <protection hidden="1"/>
    </xf>
    <xf numFmtId="0" fontId="19" fillId="6" borderId="8" xfId="0" applyFont="1" applyFill="1" applyBorder="1" applyProtection="1">
      <protection hidden="1"/>
    </xf>
    <xf numFmtId="0" fontId="0" fillId="6" borderId="8" xfId="0" applyFont="1" applyFill="1" applyBorder="1" applyProtection="1">
      <protection hidden="1"/>
    </xf>
    <xf numFmtId="0" fontId="0" fillId="6" borderId="0" xfId="0" applyFont="1" applyFill="1" applyProtection="1">
      <protection hidden="1"/>
    </xf>
    <xf numFmtId="2" fontId="25" fillId="6" borderId="0" xfId="0" applyNumberFormat="1" applyFont="1" applyFill="1" applyBorder="1" applyProtection="1">
      <protection hidden="1"/>
    </xf>
    <xf numFmtId="2" fontId="28" fillId="6" borderId="0" xfId="0" applyNumberFormat="1" applyFont="1" applyFill="1" applyBorder="1" applyAlignment="1" applyProtection="1">
      <alignment horizontal="center"/>
      <protection hidden="1"/>
    </xf>
    <xf numFmtId="0" fontId="28" fillId="6" borderId="0" xfId="0" applyFont="1" applyFill="1" applyProtection="1">
      <protection hidden="1"/>
    </xf>
    <xf numFmtId="1" fontId="28" fillId="6" borderId="0" xfId="0" applyNumberFormat="1" applyFont="1" applyFill="1" applyProtection="1">
      <protection hidden="1"/>
    </xf>
    <xf numFmtId="0" fontId="18" fillId="3" borderId="13" xfId="0" applyFont="1" applyFill="1" applyBorder="1" applyAlignment="1" applyProtection="1">
      <alignment horizontal="center"/>
      <protection locked="0"/>
    </xf>
    <xf numFmtId="0" fontId="30" fillId="6" borderId="8" xfId="0" applyFont="1" applyFill="1" applyBorder="1" applyProtection="1">
      <protection hidden="1"/>
    </xf>
    <xf numFmtId="0" fontId="18" fillId="3" borderId="21" xfId="0" applyFont="1" applyFill="1" applyBorder="1" applyAlignment="1" applyProtection="1">
      <alignment horizontal="center"/>
      <protection locked="0"/>
    </xf>
    <xf numFmtId="0" fontId="18" fillId="3" borderId="17" xfId="0" applyFont="1" applyFill="1" applyBorder="1" applyAlignment="1" applyProtection="1">
      <alignment horizontal="center"/>
      <protection locked="0"/>
    </xf>
    <xf numFmtId="0" fontId="18" fillId="3" borderId="17" xfId="0" quotePrefix="1" applyFont="1" applyFill="1" applyBorder="1" applyAlignment="1" applyProtection="1">
      <alignment horizontal="center"/>
      <protection locked="0"/>
    </xf>
    <xf numFmtId="2" fontId="18" fillId="5" borderId="17" xfId="0" applyNumberFormat="1" applyFont="1" applyFill="1" applyBorder="1" applyAlignment="1" applyProtection="1">
      <alignment horizontal="center"/>
      <protection hidden="1"/>
    </xf>
    <xf numFmtId="0" fontId="33" fillId="0" borderId="0" xfId="0" applyFont="1" applyProtection="1">
      <protection hidden="1"/>
    </xf>
    <xf numFmtId="0" fontId="0" fillId="6" borderId="22" xfId="0" applyFill="1" applyBorder="1" applyProtection="1">
      <protection hidden="1"/>
    </xf>
    <xf numFmtId="0" fontId="32" fillId="6" borderId="23" xfId="0" applyFont="1" applyFill="1" applyBorder="1" applyProtection="1">
      <protection hidden="1"/>
    </xf>
    <xf numFmtId="0" fontId="32" fillId="6" borderId="24" xfId="0" applyFont="1" applyFill="1" applyBorder="1" applyProtection="1">
      <protection hidden="1"/>
    </xf>
    <xf numFmtId="0" fontId="0" fillId="6" borderId="0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20" fillId="6" borderId="0" xfId="0" applyFont="1" applyFill="1" applyBorder="1" applyAlignment="1" applyProtection="1">
      <alignment horizontal="center"/>
      <protection hidden="1"/>
    </xf>
    <xf numFmtId="0" fontId="18" fillId="6" borderId="0" xfId="0" applyFont="1" applyFill="1" applyBorder="1" applyAlignment="1" applyProtection="1">
      <alignment horizontal="center"/>
      <protection locked="0"/>
    </xf>
    <xf numFmtId="0" fontId="18" fillId="6" borderId="0" xfId="0" applyFont="1" applyFill="1" applyBorder="1" applyAlignment="1" applyProtection="1">
      <alignment horizontal="right"/>
      <protection hidden="1"/>
    </xf>
    <xf numFmtId="0" fontId="34" fillId="6" borderId="0" xfId="0" applyFont="1" applyFill="1" applyBorder="1" applyAlignment="1" applyProtection="1">
      <alignment horizontal="center"/>
      <protection hidden="1"/>
    </xf>
    <xf numFmtId="2" fontId="34" fillId="6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Fill="1"/>
    <xf numFmtId="0" fontId="0" fillId="0" borderId="0" xfId="0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protection hidden="1"/>
    </xf>
    <xf numFmtId="0" fontId="1" fillId="6" borderId="0" xfId="0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Border="1" applyAlignment="1" applyProtection="1">
      <alignment horizontal="center"/>
      <protection hidden="1"/>
    </xf>
    <xf numFmtId="0" fontId="21" fillId="2" borderId="0" xfId="0" applyFont="1" applyFill="1" applyBorder="1" applyAlignment="1" applyProtection="1">
      <protection hidden="1"/>
    </xf>
    <xf numFmtId="0" fontId="0" fillId="0" borderId="0" xfId="0" applyBorder="1" applyProtection="1">
      <protection locked="0"/>
    </xf>
    <xf numFmtId="0" fontId="0" fillId="0" borderId="8" xfId="0" applyBorder="1" applyAlignment="1" applyProtection="1">
      <protection hidden="1"/>
    </xf>
    <xf numFmtId="0" fontId="3" fillId="6" borderId="23" xfId="0" applyFont="1" applyFill="1" applyBorder="1" applyProtection="1">
      <protection hidden="1"/>
    </xf>
    <xf numFmtId="0" fontId="17" fillId="6" borderId="23" xfId="0" applyFont="1" applyFill="1" applyBorder="1" applyAlignment="1" applyProtection="1">
      <alignment horizontal="center"/>
      <protection hidden="1"/>
    </xf>
    <xf numFmtId="0" fontId="3" fillId="6" borderId="24" xfId="0" applyFont="1" applyFill="1" applyBorder="1" applyProtection="1">
      <protection hidden="1"/>
    </xf>
    <xf numFmtId="0" fontId="8" fillId="5" borderId="1" xfId="0" applyFont="1" applyFill="1" applyBorder="1" applyAlignment="1" applyProtection="1">
      <alignment horizontal="center"/>
      <protection hidden="1"/>
    </xf>
    <xf numFmtId="0" fontId="8" fillId="5" borderId="2" xfId="0" applyFont="1" applyFill="1" applyBorder="1" applyAlignment="1" applyProtection="1">
      <alignment horizontal="center"/>
      <protection hidden="1"/>
    </xf>
    <xf numFmtId="0" fontId="8" fillId="5" borderId="3" xfId="0" applyFont="1" applyFill="1" applyBorder="1" applyAlignment="1" applyProtection="1">
      <alignment horizontal="center"/>
      <protection hidden="1"/>
    </xf>
    <xf numFmtId="0" fontId="16" fillId="5" borderId="1" xfId="0" applyFont="1" applyFill="1" applyBorder="1" applyAlignment="1" applyProtection="1">
      <alignment horizontal="center"/>
      <protection hidden="1"/>
    </xf>
    <xf numFmtId="0" fontId="16" fillId="5" borderId="2" xfId="0" applyFont="1" applyFill="1" applyBorder="1" applyAlignment="1" applyProtection="1">
      <alignment horizontal="center"/>
      <protection hidden="1"/>
    </xf>
    <xf numFmtId="0" fontId="16" fillId="5" borderId="3" xfId="0" applyFont="1" applyFill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2" fillId="3" borderId="3" xfId="0" applyFont="1" applyFill="1" applyBorder="1" applyAlignment="1" applyProtection="1">
      <alignment horizontal="center"/>
      <protection hidden="1"/>
    </xf>
    <xf numFmtId="0" fontId="15" fillId="6" borderId="0" xfId="0" applyFont="1" applyFill="1" applyBorder="1" applyAlignment="1" applyProtection="1">
      <alignment horizontal="center"/>
      <protection hidden="1"/>
    </xf>
    <xf numFmtId="0" fontId="10" fillId="4" borderId="18" xfId="0" applyFont="1" applyFill="1" applyBorder="1" applyAlignment="1" applyProtection="1">
      <alignment horizontal="center"/>
      <protection hidden="1"/>
    </xf>
    <xf numFmtId="0" fontId="10" fillId="4" borderId="19" xfId="0" applyFont="1" applyFill="1" applyBorder="1" applyAlignment="1" applyProtection="1">
      <alignment horizontal="center"/>
      <protection hidden="1"/>
    </xf>
    <xf numFmtId="0" fontId="10" fillId="4" borderId="20" xfId="0" applyFont="1" applyFill="1" applyBorder="1" applyAlignment="1" applyProtection="1">
      <alignment horizontal="center"/>
      <protection hidden="1"/>
    </xf>
    <xf numFmtId="0" fontId="6" fillId="4" borderId="1" xfId="0" applyFont="1" applyFill="1" applyBorder="1" applyAlignment="1" applyProtection="1">
      <alignment horizontal="center"/>
      <protection hidden="1"/>
    </xf>
    <xf numFmtId="0" fontId="6" fillId="4" borderId="2" xfId="0" applyFont="1" applyFill="1" applyBorder="1" applyAlignment="1" applyProtection="1">
      <alignment horizontal="center"/>
      <protection hidden="1"/>
    </xf>
    <xf numFmtId="0" fontId="6" fillId="4" borderId="3" xfId="0" applyFont="1" applyFill="1" applyBorder="1" applyAlignment="1" applyProtection="1">
      <alignment horizontal="center"/>
      <protection hidden="1"/>
    </xf>
    <xf numFmtId="0" fontId="9" fillId="5" borderId="10" xfId="0" applyFont="1" applyFill="1" applyBorder="1" applyAlignment="1" applyProtection="1">
      <alignment horizontal="center"/>
      <protection hidden="1"/>
    </xf>
    <xf numFmtId="0" fontId="9" fillId="5" borderId="11" xfId="0" applyFont="1" applyFill="1" applyBorder="1" applyAlignment="1" applyProtection="1">
      <alignment horizontal="center"/>
      <protection hidden="1"/>
    </xf>
    <xf numFmtId="0" fontId="9" fillId="5" borderId="12" xfId="0" applyFont="1" applyFill="1" applyBorder="1" applyAlignment="1" applyProtection="1">
      <alignment horizontal="center"/>
      <protection hidden="1"/>
    </xf>
    <xf numFmtId="0" fontId="10" fillId="4" borderId="14" xfId="0" applyFont="1" applyFill="1" applyBorder="1" applyAlignment="1" applyProtection="1">
      <alignment horizontal="center"/>
      <protection hidden="1"/>
    </xf>
    <xf numFmtId="0" fontId="11" fillId="4" borderId="15" xfId="0" applyFont="1" applyFill="1" applyBorder="1" applyAlignment="1" applyProtection="1">
      <alignment horizontal="center"/>
      <protection hidden="1"/>
    </xf>
    <xf numFmtId="0" fontId="11" fillId="4" borderId="16" xfId="0" applyFont="1" applyFill="1" applyBorder="1" applyAlignment="1" applyProtection="1">
      <alignment horizontal="center"/>
      <protection hidden="1"/>
    </xf>
    <xf numFmtId="0" fontId="12" fillId="4" borderId="15" xfId="0" applyFont="1" applyFill="1" applyBorder="1" applyAlignment="1" applyProtection="1">
      <alignment horizontal="center"/>
      <protection hidden="1"/>
    </xf>
    <xf numFmtId="0" fontId="12" fillId="4" borderId="16" xfId="0" applyFont="1" applyFill="1" applyBorder="1" applyAlignment="1" applyProtection="1">
      <alignment horizontal="center"/>
      <protection hidden="1"/>
    </xf>
    <xf numFmtId="0" fontId="10" fillId="4" borderId="15" xfId="0" applyFont="1" applyFill="1" applyBorder="1" applyAlignment="1" applyProtection="1">
      <alignment horizontal="center"/>
      <protection hidden="1"/>
    </xf>
    <xf numFmtId="0" fontId="10" fillId="4" borderId="16" xfId="0" applyFont="1" applyFill="1" applyBorder="1" applyAlignment="1" applyProtection="1">
      <alignment horizontal="center"/>
      <protection hidden="1"/>
    </xf>
    <xf numFmtId="0" fontId="24" fillId="5" borderId="10" xfId="0" applyFont="1" applyFill="1" applyBorder="1" applyAlignment="1" applyProtection="1">
      <alignment horizontal="center"/>
      <protection hidden="1"/>
    </xf>
    <xf numFmtId="0" fontId="24" fillId="5" borderId="11" xfId="0" applyFont="1" applyFill="1" applyBorder="1" applyAlignment="1" applyProtection="1">
      <alignment horizontal="center"/>
      <protection hidden="1"/>
    </xf>
    <xf numFmtId="0" fontId="24" fillId="5" borderId="12" xfId="0" applyFont="1" applyFill="1" applyBorder="1" applyAlignment="1" applyProtection="1">
      <alignment horizontal="center"/>
      <protection hidden="1"/>
    </xf>
    <xf numFmtId="0" fontId="7" fillId="6" borderId="0" xfId="0" applyFont="1" applyFill="1" applyBorder="1" applyAlignment="1" applyProtection="1">
      <alignment horizontal="center"/>
      <protection hidden="1"/>
    </xf>
    <xf numFmtId="0" fontId="18" fillId="4" borderId="18" xfId="0" applyFont="1" applyFill="1" applyBorder="1" applyAlignment="1" applyProtection="1">
      <alignment horizontal="center"/>
      <protection hidden="1"/>
    </xf>
    <xf numFmtId="0" fontId="31" fillId="4" borderId="19" xfId="0" applyFont="1" applyFill="1" applyBorder="1" applyAlignment="1" applyProtection="1">
      <alignment horizontal="center"/>
      <protection hidden="1"/>
    </xf>
    <xf numFmtId="0" fontId="18" fillId="4" borderId="1" xfId="0" applyFont="1" applyFill="1" applyBorder="1" applyAlignment="1" applyProtection="1">
      <alignment horizontal="center"/>
      <protection hidden="1"/>
    </xf>
    <xf numFmtId="0" fontId="18" fillId="4" borderId="2" xfId="0" applyFont="1" applyFill="1" applyBorder="1" applyAlignment="1" applyProtection="1">
      <alignment horizontal="center"/>
      <protection hidden="1"/>
    </xf>
    <xf numFmtId="0" fontId="18" fillId="4" borderId="3" xfId="0" applyFont="1" applyFill="1" applyBorder="1" applyAlignment="1" applyProtection="1">
      <alignment horizontal="center"/>
      <protection hidden="1"/>
    </xf>
    <xf numFmtId="0" fontId="20" fillId="4" borderId="1" xfId="0" applyFont="1" applyFill="1" applyBorder="1" applyAlignment="1" applyProtection="1">
      <alignment horizontal="center"/>
      <protection hidden="1"/>
    </xf>
    <xf numFmtId="0" fontId="20" fillId="4" borderId="2" xfId="0" applyFont="1" applyFill="1" applyBorder="1" applyAlignment="1" applyProtection="1">
      <alignment horizontal="center"/>
      <protection hidden="1"/>
    </xf>
    <xf numFmtId="0" fontId="20" fillId="4" borderId="3" xfId="0" applyFont="1" applyFill="1" applyBorder="1" applyAlignment="1" applyProtection="1">
      <alignment horizontal="center"/>
      <protection hidden="1"/>
    </xf>
    <xf numFmtId="0" fontId="10" fillId="5" borderId="10" xfId="0" applyFont="1" applyFill="1" applyBorder="1" applyAlignment="1" applyProtection="1">
      <alignment horizontal="center"/>
      <protection hidden="1"/>
    </xf>
    <xf numFmtId="0" fontId="10" fillId="5" borderId="11" xfId="0" applyFont="1" applyFill="1" applyBorder="1" applyAlignment="1" applyProtection="1">
      <alignment horizontal="center"/>
      <protection hidden="1"/>
    </xf>
    <xf numFmtId="0" fontId="10" fillId="5" borderId="12" xfId="0" applyFont="1" applyFill="1" applyBorder="1" applyAlignment="1" applyProtection="1">
      <alignment horizontal="center"/>
      <protection hidden="1"/>
    </xf>
    <xf numFmtId="0" fontId="20" fillId="3" borderId="1" xfId="0" applyFont="1" applyFill="1" applyBorder="1" applyAlignment="1" applyProtection="1">
      <alignment horizontal="center"/>
      <protection hidden="1"/>
    </xf>
    <xf numFmtId="0" fontId="20" fillId="3" borderId="2" xfId="0" applyFont="1" applyFill="1" applyBorder="1" applyAlignment="1" applyProtection="1">
      <alignment horizontal="center"/>
      <protection hidden="1"/>
    </xf>
    <xf numFmtId="0" fontId="20" fillId="3" borderId="3" xfId="0" applyFont="1" applyFill="1" applyBorder="1" applyAlignment="1" applyProtection="1">
      <alignment horizontal="center"/>
      <protection hidden="1"/>
    </xf>
    <xf numFmtId="0" fontId="18" fillId="4" borderId="14" xfId="0" applyFont="1" applyFill="1" applyBorder="1" applyAlignment="1" applyProtection="1">
      <alignment horizontal="center"/>
      <protection hidden="1"/>
    </xf>
    <xf numFmtId="0" fontId="29" fillId="4" borderId="15" xfId="0" applyFont="1" applyFill="1" applyBorder="1" applyAlignment="1" applyProtection="1">
      <alignment horizontal="center"/>
      <protection hidden="1"/>
    </xf>
    <xf numFmtId="0" fontId="29" fillId="4" borderId="16" xfId="0" applyFont="1" applyFill="1" applyBorder="1" applyAlignment="1" applyProtection="1">
      <alignment horizontal="center"/>
      <protection hidden="1"/>
    </xf>
    <xf numFmtId="0" fontId="31" fillId="4" borderId="15" xfId="0" applyFont="1" applyFill="1" applyBorder="1" applyAlignment="1" applyProtection="1">
      <alignment horizontal="center"/>
      <protection hidden="1"/>
    </xf>
    <xf numFmtId="0" fontId="31" fillId="4" borderId="16" xfId="0" applyFont="1" applyFill="1" applyBorder="1" applyAlignment="1" applyProtection="1">
      <alignment horizontal="center"/>
      <protection hidden="1"/>
    </xf>
    <xf numFmtId="0" fontId="18" fillId="4" borderId="15" xfId="0" applyFont="1" applyFill="1" applyBorder="1" applyAlignment="1" applyProtection="1">
      <alignment horizontal="center"/>
      <protection hidden="1"/>
    </xf>
    <xf numFmtId="0" fontId="18" fillId="4" borderId="16" xfId="0" applyFont="1" applyFill="1" applyBorder="1" applyAlignment="1" applyProtection="1">
      <alignment horizontal="center"/>
      <protection hidden="1"/>
    </xf>
    <xf numFmtId="0" fontId="18" fillId="4" borderId="1" xfId="0" applyFont="1" applyFill="1" applyBorder="1" applyAlignment="1" applyProtection="1">
      <alignment horizontal="right"/>
      <protection hidden="1"/>
    </xf>
    <xf numFmtId="0" fontId="18" fillId="4" borderId="2" xfId="0" applyFont="1" applyFill="1" applyBorder="1" applyAlignment="1" applyProtection="1">
      <alignment horizontal="right"/>
      <protection hidden="1"/>
    </xf>
    <xf numFmtId="0" fontId="20" fillId="4" borderId="1" xfId="0" applyFont="1" applyFill="1" applyBorder="1" applyAlignment="1" applyProtection="1">
      <alignment horizontal="right"/>
      <protection hidden="1"/>
    </xf>
    <xf numFmtId="0" fontId="20" fillId="4" borderId="2" xfId="0" applyFont="1" applyFill="1" applyBorder="1" applyAlignment="1" applyProtection="1">
      <alignment horizontal="right"/>
      <protection hidden="1"/>
    </xf>
    <xf numFmtId="0" fontId="21" fillId="4" borderId="1" xfId="0" applyFont="1" applyFill="1" applyBorder="1" applyAlignment="1" applyProtection="1">
      <alignment horizontal="center"/>
      <protection hidden="1"/>
    </xf>
    <xf numFmtId="0" fontId="21" fillId="4" borderId="2" xfId="0" applyFont="1" applyFill="1" applyBorder="1" applyAlignment="1" applyProtection="1">
      <alignment horizontal="center"/>
      <protection hidden="1"/>
    </xf>
    <xf numFmtId="0" fontId="21" fillId="4" borderId="3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1" fillId="4" borderId="2" xfId="0" applyFont="1" applyFill="1" applyBorder="1" applyAlignment="1" applyProtection="1">
      <alignment horizontal="center"/>
      <protection hidden="1"/>
    </xf>
    <xf numFmtId="0" fontId="1" fillId="4" borderId="3" xfId="0" applyFont="1" applyFill="1" applyBorder="1" applyAlignment="1" applyProtection="1">
      <alignment horizontal="center"/>
      <protection hidden="1"/>
    </xf>
    <xf numFmtId="0" fontId="21" fillId="4" borderId="18" xfId="0" applyFont="1" applyFill="1" applyBorder="1" applyAlignment="1" applyProtection="1">
      <alignment horizontal="center"/>
      <protection hidden="1"/>
    </xf>
    <xf numFmtId="0" fontId="21" fillId="4" borderId="19" xfId="0" applyFont="1" applyFill="1" applyBorder="1" applyAlignment="1" applyProtection="1">
      <alignment horizontal="center"/>
      <protection hidden="1"/>
    </xf>
    <xf numFmtId="0" fontId="21" fillId="4" borderId="20" xfId="0" applyFont="1" applyFill="1" applyBorder="1" applyAlignment="1" applyProtection="1">
      <alignment horizontal="center"/>
      <protection hidden="1"/>
    </xf>
    <xf numFmtId="0" fontId="19" fillId="6" borderId="0" xfId="0" applyFont="1" applyFill="1" applyBorder="1" applyAlignment="1" applyProtection="1">
      <alignment horizontal="center"/>
      <protection hidden="1"/>
    </xf>
    <xf numFmtId="0" fontId="18" fillId="4" borderId="1" xfId="0" applyFont="1" applyFill="1" applyBorder="1" applyAlignment="1" applyProtection="1">
      <alignment horizontal="center"/>
      <protection locked="0"/>
    </xf>
    <xf numFmtId="0" fontId="18" fillId="4" borderId="2" xfId="0" applyFont="1" applyFill="1" applyBorder="1" applyAlignment="1" applyProtection="1">
      <alignment horizontal="center"/>
      <protection locked="0"/>
    </xf>
    <xf numFmtId="0" fontId="18" fillId="4" borderId="3" xfId="0" applyFont="1" applyFill="1" applyBorder="1" applyAlignment="1" applyProtection="1">
      <alignment horizontal="center"/>
      <protection locked="0"/>
    </xf>
    <xf numFmtId="0" fontId="20" fillId="4" borderId="1" xfId="0" applyFont="1" applyFill="1" applyBorder="1" applyAlignment="1" applyProtection="1">
      <alignment horizontal="center"/>
      <protection locked="0"/>
    </xf>
    <xf numFmtId="0" fontId="20" fillId="4" borderId="2" xfId="0" applyFont="1" applyFill="1" applyBorder="1" applyAlignment="1" applyProtection="1">
      <alignment horizontal="center"/>
      <protection locked="0"/>
    </xf>
    <xf numFmtId="0" fontId="20" fillId="4" borderId="3" xfId="0" applyFont="1" applyFill="1" applyBorder="1" applyAlignment="1" applyProtection="1">
      <alignment horizontal="center"/>
      <protection locked="0"/>
    </xf>
    <xf numFmtId="0" fontId="8" fillId="5" borderId="1" xfId="0" applyFont="1" applyFill="1" applyBorder="1" applyAlignment="1" applyProtection="1">
      <alignment horizontal="center" vertical="center"/>
      <protection hidden="1"/>
    </xf>
    <xf numFmtId="0" fontId="8" fillId="5" borderId="2" xfId="0" applyFont="1" applyFill="1" applyBorder="1" applyAlignment="1" applyProtection="1">
      <alignment horizontal="center" vertical="center"/>
      <protection hidden="1"/>
    </xf>
    <xf numFmtId="0" fontId="8" fillId="5" borderId="3" xfId="0" applyFont="1" applyFill="1" applyBorder="1" applyAlignment="1" applyProtection="1">
      <alignment horizontal="center" vertical="center"/>
      <protection hidden="1"/>
    </xf>
    <xf numFmtId="0" fontId="21" fillId="5" borderId="1" xfId="0" applyFont="1" applyFill="1" applyBorder="1" applyAlignment="1" applyProtection="1">
      <alignment horizontal="center"/>
      <protection hidden="1"/>
    </xf>
    <xf numFmtId="0" fontId="21" fillId="5" borderId="2" xfId="0" applyFont="1" applyFill="1" applyBorder="1" applyAlignment="1" applyProtection="1">
      <alignment horizontal="center"/>
      <protection hidden="1"/>
    </xf>
    <xf numFmtId="0" fontId="21" fillId="5" borderId="3" xfId="0" applyFont="1" applyFill="1" applyBorder="1" applyAlignment="1" applyProtection="1">
      <alignment horizontal="center"/>
      <protection hidden="1"/>
    </xf>
    <xf numFmtId="0" fontId="21" fillId="4" borderId="14" xfId="0" applyFont="1" applyFill="1" applyBorder="1" applyAlignment="1" applyProtection="1">
      <alignment horizontal="center"/>
      <protection hidden="1"/>
    </xf>
    <xf numFmtId="0" fontId="22" fillId="4" borderId="15" xfId="0" applyFont="1" applyFill="1" applyBorder="1" applyAlignment="1" applyProtection="1">
      <alignment horizontal="center"/>
      <protection hidden="1"/>
    </xf>
    <xf numFmtId="0" fontId="22" fillId="4" borderId="16" xfId="0" applyFont="1" applyFill="1" applyBorder="1" applyAlignment="1" applyProtection="1">
      <alignment horizontal="center"/>
      <protection hidden="1"/>
    </xf>
    <xf numFmtId="0" fontId="23" fillId="4" borderId="15" xfId="0" applyFont="1" applyFill="1" applyBorder="1" applyAlignment="1" applyProtection="1">
      <alignment horizontal="center"/>
      <protection hidden="1"/>
    </xf>
    <xf numFmtId="0" fontId="23" fillId="4" borderId="16" xfId="0" applyFont="1" applyFill="1" applyBorder="1" applyAlignment="1" applyProtection="1">
      <alignment horizontal="center"/>
      <protection hidden="1"/>
    </xf>
    <xf numFmtId="0" fontId="21" fillId="4" borderId="15" xfId="0" applyFont="1" applyFill="1" applyBorder="1" applyAlignment="1" applyProtection="1">
      <alignment horizontal="center"/>
      <protection hidden="1"/>
    </xf>
    <xf numFmtId="0" fontId="21" fillId="4" borderId="16" xfId="0" applyFont="1" applyFill="1" applyBorder="1" applyAlignment="1" applyProtection="1">
      <alignment horizontal="center"/>
      <protection hidden="1"/>
    </xf>
    <xf numFmtId="0" fontId="18" fillId="5" borderId="1" xfId="0" applyFont="1" applyFill="1" applyBorder="1" applyAlignment="1" applyProtection="1">
      <alignment horizontal="center"/>
      <protection hidden="1"/>
    </xf>
    <xf numFmtId="0" fontId="18" fillId="5" borderId="2" xfId="0" applyFont="1" applyFill="1" applyBorder="1" applyAlignment="1" applyProtection="1">
      <alignment horizontal="center"/>
      <protection hidden="1"/>
    </xf>
    <xf numFmtId="0" fontId="18" fillId="5" borderId="3" xfId="0" applyFont="1" applyFill="1" applyBorder="1" applyAlignment="1" applyProtection="1">
      <alignment horizontal="center"/>
      <protection hidden="1"/>
    </xf>
    <xf numFmtId="0" fontId="23" fillId="4" borderId="19" xfId="0" applyFont="1" applyFill="1" applyBorder="1" applyAlignment="1" applyProtection="1">
      <alignment horizontal="center"/>
      <protection hidden="1"/>
    </xf>
    <xf numFmtId="0" fontId="23" fillId="4" borderId="20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40">
    <dxf>
      <font>
        <color theme="9" tint="0.79998168889431442"/>
      </font>
    </dxf>
    <dxf>
      <font>
        <color theme="8" tint="0.79998168889431442"/>
      </font>
    </dxf>
    <dxf>
      <font>
        <color theme="9" tint="0.79998168889431442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9" tint="0.79998168889431442"/>
      </font>
    </dxf>
    <dxf>
      <font>
        <color theme="9" tint="0.79998168889431442"/>
      </font>
    </dxf>
    <dxf>
      <font>
        <color rgb="FFFF0000"/>
      </font>
    </dxf>
    <dxf>
      <font>
        <color theme="9" tint="0.79998168889431442"/>
      </font>
    </dxf>
    <dxf>
      <font>
        <strike val="0"/>
        <color rgb="FFFF0000"/>
      </font>
    </dxf>
    <dxf>
      <font>
        <color rgb="FFFF0000"/>
      </font>
      <fill>
        <patternFill>
          <bgColor theme="9" tint="0.79998168889431442"/>
        </patternFill>
      </fill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  <fill>
        <patternFill patternType="solid">
          <fgColor auto="1"/>
          <bgColor theme="9" tint="0.79998168889431442"/>
        </patternFill>
      </fill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rgb="FFFF0000"/>
      </font>
    </dxf>
    <dxf>
      <font>
        <color theme="9" tint="0.79998168889431442"/>
      </font>
    </dxf>
    <dxf>
      <font>
        <color rgb="FFFF0000"/>
      </font>
      <fill>
        <patternFill>
          <bgColor theme="4" tint="0.79998168889431442"/>
        </patternFill>
      </fill>
    </dxf>
    <dxf>
      <font>
        <color theme="8" tint="0.79998168889431442"/>
      </font>
    </dxf>
    <dxf>
      <font>
        <color theme="8" tint="0.79998168889431442"/>
      </font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8" tint="0.79998168889431442"/>
      </font>
    </dxf>
    <dxf>
      <font>
        <color theme="8" tint="0.79998168889431442"/>
      </font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8" tint="0.79998168889431442"/>
      </font>
    </dxf>
    <dxf>
      <font>
        <color theme="9" tint="0.79998168889431442"/>
      </font>
    </dxf>
    <dxf>
      <font>
        <strike val="0"/>
        <color rgb="FFFF0000"/>
      </font>
      <fill>
        <patternFill patternType="solid">
          <bgColor theme="9" tint="0.79998168889431442"/>
        </patternFill>
      </fill>
    </dxf>
    <dxf>
      <font>
        <color theme="9" tint="0.79998168889431442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theme="9" tint="0.79998168889431442"/>
      </font>
    </dxf>
    <dxf>
      <font>
        <color theme="9" tint="0.79998168889431442"/>
      </font>
    </dxf>
    <dxf>
      <font>
        <strike val="0"/>
        <color rgb="FFFF0000"/>
      </font>
    </dxf>
    <dxf>
      <font>
        <color theme="9" tint="0.79998168889431442"/>
      </font>
    </dxf>
    <dxf>
      <font>
        <color auto="1"/>
      </font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143350"/>
      <color rgb="FF15334F"/>
      <color rgb="FF1A2D52"/>
      <color rgb="FFFABE00"/>
      <color rgb="FF173A59"/>
      <color rgb="FF163856"/>
      <color rgb="FF193F61"/>
      <color rgb="FF1A4164"/>
      <color rgb="FF011E79"/>
      <color rgb="FF183D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19050</xdr:rowOff>
    </xdr:from>
    <xdr:to>
      <xdr:col>6</xdr:col>
      <xdr:colOff>142875</xdr:colOff>
      <xdr:row>3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3B40EBA-8393-43A6-B0C4-B5C5D201A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6575" y="19050"/>
          <a:ext cx="1638300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19050</xdr:rowOff>
    </xdr:from>
    <xdr:to>
      <xdr:col>6</xdr:col>
      <xdr:colOff>174625</xdr:colOff>
      <xdr:row>3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932127A-8184-4F52-8B3A-D66DA6407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50" y="19050"/>
          <a:ext cx="1641475" cy="809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689220</xdr:colOff>
      <xdr:row>0</xdr:row>
      <xdr:rowOff>38101</xdr:rowOff>
    </xdr:from>
    <xdr:to>
      <xdr:col>5</xdr:col>
      <xdr:colOff>732692</xdr:colOff>
      <xdr:row>2</xdr:row>
      <xdr:rowOff>273051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492D33D-13CF-472F-8E74-DC8B32DEB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5220" y="38101"/>
          <a:ext cx="1567472" cy="711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108437</xdr:colOff>
      <xdr:row>0</xdr:row>
      <xdr:rowOff>22239</xdr:rowOff>
    </xdr:from>
    <xdr:to>
      <xdr:col>6</xdr:col>
      <xdr:colOff>161192</xdr:colOff>
      <xdr:row>3</xdr:row>
      <xdr:rowOff>228600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ADECEF8-2D3C-451D-B272-ACF2DD3DDD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6437" y="22239"/>
          <a:ext cx="1576755" cy="7778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78C57-EBD6-4973-A275-4DDD009BF73E}">
  <dimension ref="B1:P17"/>
  <sheetViews>
    <sheetView showGridLines="0" zoomScale="120" zoomScaleNormal="120" workbookViewId="0">
      <selection activeCell="I12" sqref="I12"/>
    </sheetView>
  </sheetViews>
  <sheetFormatPr baseColWidth="10" defaultColWidth="11.42578125" defaultRowHeight="15" x14ac:dyDescent="0.25"/>
  <cols>
    <col min="1" max="7" width="11.42578125" style="1"/>
    <col min="8" max="8" width="13.140625" style="1" customWidth="1"/>
    <col min="9" max="9" width="12.7109375" style="1" customWidth="1"/>
    <col min="10" max="16384" width="11.42578125" style="1"/>
  </cols>
  <sheetData>
    <row r="1" spans="2:16" x14ac:dyDescent="0.25">
      <c r="B1" s="17"/>
      <c r="C1" s="19"/>
      <c r="D1" s="20"/>
      <c r="E1" s="19"/>
      <c r="F1" s="19"/>
      <c r="G1" s="19"/>
      <c r="H1" s="19"/>
      <c r="I1" s="21"/>
      <c r="J1" s="5"/>
      <c r="K1" s="5"/>
      <c r="L1" s="5"/>
      <c r="M1" s="5"/>
      <c r="N1" s="5"/>
      <c r="O1" s="5"/>
    </row>
    <row r="2" spans="2:16" x14ac:dyDescent="0.25">
      <c r="B2" s="16"/>
      <c r="C2" s="22"/>
      <c r="D2" s="22"/>
      <c r="E2" s="22"/>
      <c r="F2" s="22"/>
      <c r="G2" s="22"/>
      <c r="H2" s="22"/>
      <c r="I2" s="23"/>
      <c r="J2" s="5"/>
      <c r="K2" s="5"/>
      <c r="L2" s="5"/>
      <c r="M2" s="5"/>
      <c r="N2" s="5"/>
      <c r="O2" s="5"/>
    </row>
    <row r="3" spans="2:16" x14ac:dyDescent="0.25">
      <c r="B3" s="18"/>
      <c r="C3" s="22"/>
      <c r="D3" s="22"/>
      <c r="E3" s="24"/>
      <c r="F3" s="22"/>
      <c r="G3" s="22"/>
      <c r="H3" s="22"/>
      <c r="I3" s="23"/>
      <c r="J3" s="5"/>
      <c r="K3" s="5"/>
      <c r="L3" s="5"/>
      <c r="M3" s="5"/>
      <c r="N3" s="5"/>
      <c r="O3" s="5"/>
    </row>
    <row r="4" spans="2:16" ht="21.75" customHeight="1" thickBot="1" x14ac:dyDescent="0.3">
      <c r="B4" s="18"/>
      <c r="C4" s="22"/>
      <c r="D4" s="22"/>
      <c r="E4" s="22"/>
      <c r="F4" s="22"/>
      <c r="G4" s="22"/>
      <c r="H4" s="22"/>
      <c r="I4" s="23"/>
      <c r="J4" s="5"/>
      <c r="K4" s="5"/>
      <c r="L4" s="5"/>
      <c r="M4" s="5"/>
      <c r="N4" s="5"/>
      <c r="O4" s="5"/>
    </row>
    <row r="5" spans="2:16" ht="27" thickBot="1" x14ac:dyDescent="0.45">
      <c r="B5" s="18"/>
      <c r="C5" s="93" t="s">
        <v>47</v>
      </c>
      <c r="D5" s="94"/>
      <c r="E5" s="94"/>
      <c r="F5" s="94"/>
      <c r="G5" s="94"/>
      <c r="H5" s="95"/>
      <c r="I5" s="23"/>
      <c r="J5" s="5"/>
      <c r="K5" s="5"/>
      <c r="L5" s="5"/>
      <c r="M5" s="5"/>
      <c r="N5" s="5"/>
      <c r="O5" s="5"/>
    </row>
    <row r="6" spans="2:16" ht="19.5" thickBot="1" x14ac:dyDescent="0.35">
      <c r="B6" s="18"/>
      <c r="C6" s="22"/>
      <c r="D6" s="22"/>
      <c r="E6" s="22"/>
      <c r="F6" s="22"/>
      <c r="G6" s="22"/>
      <c r="H6" s="22"/>
      <c r="I6" s="23"/>
      <c r="J6" s="5"/>
      <c r="K6" s="83" t="s">
        <v>4</v>
      </c>
      <c r="L6" s="84"/>
      <c r="M6" s="84"/>
      <c r="N6" s="84"/>
      <c r="O6" s="85"/>
    </row>
    <row r="7" spans="2:16" ht="21.75" thickBot="1" x14ac:dyDescent="0.4">
      <c r="B7" s="18"/>
      <c r="C7" s="96" t="s">
        <v>5</v>
      </c>
      <c r="D7" s="97"/>
      <c r="E7" s="97"/>
      <c r="F7" s="97"/>
      <c r="G7" s="98"/>
      <c r="H7" s="4"/>
      <c r="I7" s="25" t="s">
        <v>9</v>
      </c>
      <c r="J7" s="5"/>
      <c r="K7" s="6"/>
      <c r="L7" s="6"/>
      <c r="M7" s="6"/>
      <c r="N7" s="6"/>
      <c r="O7" s="5"/>
    </row>
    <row r="8" spans="2:16" ht="21.75" thickBot="1" x14ac:dyDescent="0.4">
      <c r="B8" s="18"/>
      <c r="C8" s="96" t="s">
        <v>10</v>
      </c>
      <c r="D8" s="99"/>
      <c r="E8" s="99"/>
      <c r="F8" s="99"/>
      <c r="G8" s="100"/>
      <c r="H8" s="4"/>
      <c r="I8" s="25" t="s">
        <v>1</v>
      </c>
      <c r="J8" s="5"/>
      <c r="K8" s="6"/>
      <c r="L8" s="6"/>
      <c r="M8" s="6"/>
      <c r="N8" s="6"/>
      <c r="O8" s="5"/>
    </row>
    <row r="9" spans="2:16" ht="21.75" thickBot="1" x14ac:dyDescent="0.4">
      <c r="B9" s="18"/>
      <c r="C9" s="96" t="s">
        <v>7</v>
      </c>
      <c r="D9" s="101"/>
      <c r="E9" s="101"/>
      <c r="F9" s="101"/>
      <c r="G9" s="102"/>
      <c r="H9" s="4"/>
      <c r="I9" s="25" t="s">
        <v>9</v>
      </c>
      <c r="J9" s="5"/>
      <c r="K9" s="77" t="str">
        <f>IF(ISBLANK(H7),"",IF(ISBLANK(H8),"",IF(ISBLANK(H9),"",IF(ISBLANK(H10),"",IF(AND(H9&gt;H7,H10&gt;H7),"Aguas demasiado duras",IF(AND(H9&lt;H7,H10&lt;H7),"Aguas demasiado blandas",""))))))</f>
        <v/>
      </c>
      <c r="L9" s="78"/>
      <c r="M9" s="78"/>
      <c r="N9" s="78"/>
      <c r="O9" s="79"/>
    </row>
    <row r="10" spans="2:16" ht="21.75" thickBot="1" x14ac:dyDescent="0.4">
      <c r="B10" s="18"/>
      <c r="C10" s="96" t="s">
        <v>0</v>
      </c>
      <c r="D10" s="99"/>
      <c r="E10" s="99"/>
      <c r="F10" s="99"/>
      <c r="G10" s="100"/>
      <c r="H10" s="4"/>
      <c r="I10" s="25" t="s">
        <v>9</v>
      </c>
      <c r="J10" s="6"/>
      <c r="K10" s="8"/>
      <c r="L10" s="8"/>
      <c r="M10" s="8"/>
      <c r="N10" s="8"/>
      <c r="O10" s="8"/>
      <c r="P10" s="8"/>
    </row>
    <row r="11" spans="2:16" ht="21.75" thickBot="1" x14ac:dyDescent="0.4">
      <c r="B11" s="18"/>
      <c r="C11" s="27"/>
      <c r="D11" s="27"/>
      <c r="E11" s="27"/>
      <c r="F11" s="27"/>
      <c r="G11" s="27"/>
      <c r="H11" s="28"/>
      <c r="I11" s="26"/>
      <c r="J11" s="5"/>
      <c r="K11" s="77" t="str">
        <f>IF(ISBLANK(H7),"",IF(ISBLANK(H8),"",IF(ISBLANK(H9),"",IF(ISBLANK(H10),"",IF(H14&lt;0,"Valor negativo en el cálculo del agua de ósmosis",IF(H15&lt;0,"Valor negativo en el cálculo del agua de red","Sin errores"))))))</f>
        <v/>
      </c>
      <c r="L11" s="78"/>
      <c r="M11" s="78"/>
      <c r="N11" s="78"/>
      <c r="O11" s="79"/>
    </row>
    <row r="12" spans="2:16" ht="26.25" customHeight="1" thickBot="1" x14ac:dyDescent="0.4">
      <c r="B12" s="18"/>
      <c r="C12" s="30"/>
      <c r="D12" s="30"/>
      <c r="E12" s="30"/>
      <c r="F12" s="30"/>
      <c r="G12" s="30"/>
      <c r="H12" s="29"/>
      <c r="I12" s="26"/>
      <c r="J12" s="6"/>
      <c r="K12" s="8"/>
      <c r="L12" s="8"/>
      <c r="M12" s="8"/>
      <c r="N12" s="8"/>
      <c r="O12" s="8"/>
      <c r="P12" s="8"/>
    </row>
    <row r="13" spans="2:16" ht="27" thickBot="1" x14ac:dyDescent="0.45">
      <c r="B13" s="18"/>
      <c r="C13" s="86" t="s">
        <v>3</v>
      </c>
      <c r="D13" s="86"/>
      <c r="E13" s="86"/>
      <c r="F13" s="86"/>
      <c r="G13" s="86"/>
      <c r="H13" s="28"/>
      <c r="I13" s="26"/>
      <c r="J13" s="73"/>
      <c r="K13" s="80" t="str">
        <f>IF(ISBLANK(H7),"",IF(ISBLANK(H8),"",IF(ISBLANK(H9),"",IF(ISBLANK(H10),"",IF(AND(H9&gt;H7,H10&gt;H7),"No se puede hacer el cálculo",IF(AND(H9&lt;H7,H10&lt;H7),"No se puede hacer el cálculo",IF(H15&gt;H8,"No se puede hacer el cálculo",IF(H14&gt;H8,"No se puede hacer el cálculo","Cálculo correcto"))))))))</f>
        <v/>
      </c>
      <c r="L13" s="81"/>
      <c r="M13" s="81"/>
      <c r="N13" s="81"/>
      <c r="O13" s="82"/>
    </row>
    <row r="14" spans="2:16" ht="24" customHeight="1" thickBot="1" x14ac:dyDescent="0.4">
      <c r="B14" s="18"/>
      <c r="C14" s="87" t="s">
        <v>8</v>
      </c>
      <c r="D14" s="88"/>
      <c r="E14" s="88"/>
      <c r="F14" s="88"/>
      <c r="G14" s="89"/>
      <c r="H14" s="14" t="str">
        <f>IF(ISBLANK(H7),"",IF(ISBLANK(H8),"",IF(ISBLANK(H9),"",IF(ISBLANK(H10),"",((H10-H7)*H8)/(H10-H9)))))</f>
        <v/>
      </c>
      <c r="I14" s="25" t="s">
        <v>1</v>
      </c>
      <c r="J14" s="6"/>
      <c r="K14" s="6"/>
      <c r="L14" s="6" t="s">
        <v>48</v>
      </c>
      <c r="M14" s="6"/>
      <c r="N14" s="6"/>
      <c r="O14" s="6"/>
      <c r="P14" s="6"/>
    </row>
    <row r="15" spans="2:16" ht="24" customHeight="1" thickBot="1" x14ac:dyDescent="0.4">
      <c r="B15" s="18"/>
      <c r="C15" s="90" t="s">
        <v>2</v>
      </c>
      <c r="D15" s="91"/>
      <c r="E15" s="91"/>
      <c r="F15" s="91"/>
      <c r="G15" s="92"/>
      <c r="H15" s="15" t="str">
        <f>IF(ISBLANK(H7),"",IF(ISBLANK(H8),"",IF(ISBLANK(H9),"",IF(ISBLANK(H10),"",((H7-H9)*H8)/(H10-H9)))))</f>
        <v/>
      </c>
      <c r="I15" s="25" t="s">
        <v>1</v>
      </c>
      <c r="J15" s="6"/>
      <c r="K15" s="6"/>
      <c r="L15" s="6"/>
      <c r="M15" s="6"/>
      <c r="N15" s="6"/>
      <c r="O15" s="6"/>
      <c r="P15" s="6"/>
    </row>
    <row r="16" spans="2:16" ht="21" customHeight="1" x14ac:dyDescent="0.35">
      <c r="B16" s="18"/>
      <c r="C16" s="30"/>
      <c r="D16" s="30"/>
      <c r="E16" s="30"/>
      <c r="F16" s="30"/>
      <c r="G16" s="30"/>
      <c r="H16" s="31"/>
      <c r="I16" s="26"/>
      <c r="J16" s="6"/>
      <c r="K16" s="6"/>
      <c r="L16" s="6"/>
      <c r="M16" s="6"/>
      <c r="N16" s="6"/>
      <c r="O16" s="6"/>
      <c r="P16" s="6"/>
    </row>
    <row r="17" spans="2:16" ht="21" customHeight="1" thickBot="1" x14ac:dyDescent="0.4">
      <c r="B17" s="50"/>
      <c r="C17" s="74"/>
      <c r="D17" s="74"/>
      <c r="E17" s="74"/>
      <c r="F17" s="74"/>
      <c r="G17" s="74"/>
      <c r="H17" s="75"/>
      <c r="I17" s="76"/>
      <c r="J17" s="6"/>
      <c r="K17" s="6"/>
      <c r="L17" s="6"/>
      <c r="M17" s="6"/>
      <c r="N17" s="6"/>
      <c r="O17" s="6"/>
      <c r="P17" s="6"/>
    </row>
  </sheetData>
  <sheetProtection algorithmName="SHA-512" hashValue="/QrWw3x/21uWJzMHDaIARhkWU9KiO9npkla0blDu6joj0y61La3thazKgP2hFCxOUrPHmME1yFDlZZ7m7aWuPQ==" saltValue="OZzuiAdFWzTAp7OF0V4asg==" spinCount="100000" sheet="1" objects="1" scenarios="1"/>
  <mergeCells count="12">
    <mergeCell ref="C14:G14"/>
    <mergeCell ref="C15:G15"/>
    <mergeCell ref="C5:H5"/>
    <mergeCell ref="C7:G7"/>
    <mergeCell ref="C8:G8"/>
    <mergeCell ref="C9:G9"/>
    <mergeCell ref="C10:G10"/>
    <mergeCell ref="K11:O11"/>
    <mergeCell ref="K9:O9"/>
    <mergeCell ref="K13:O13"/>
    <mergeCell ref="K6:O6"/>
    <mergeCell ref="C13:G13"/>
  </mergeCells>
  <conditionalFormatting sqref="H14">
    <cfRule type="cellIs" dxfId="39" priority="5" operator="greaterThan">
      <formula>$H$8</formula>
    </cfRule>
    <cfRule type="expression" dxfId="38" priority="9">
      <formula>"H14&gt;H8"</formula>
    </cfRule>
    <cfRule type="cellIs" dxfId="37" priority="17" operator="lessThan">
      <formula>0</formula>
    </cfRule>
    <cfRule type="containsErrors" dxfId="36" priority="29">
      <formula>ISERROR(H14)</formula>
    </cfRule>
    <cfRule type="containsErrors" dxfId="35" priority="31">
      <formula>ISERROR(H14)</formula>
    </cfRule>
  </conditionalFormatting>
  <conditionalFormatting sqref="H15">
    <cfRule type="cellIs" dxfId="34" priority="4" operator="greaterThan">
      <formula>$H$8</formula>
    </cfRule>
    <cfRule type="cellIs" dxfId="33" priority="6" operator="greaterThan">
      <formula>$H$8</formula>
    </cfRule>
    <cfRule type="expression" dxfId="32" priority="8">
      <formula>"H15&gt;H8"</formula>
    </cfRule>
    <cfRule type="cellIs" dxfId="31" priority="16" operator="lessThan">
      <formula>0</formula>
    </cfRule>
    <cfRule type="containsErrors" dxfId="30" priority="33">
      <formula>ISERROR(H15)</formula>
    </cfRule>
  </conditionalFormatting>
  <conditionalFormatting sqref="K9">
    <cfRule type="containsErrors" dxfId="29" priority="25">
      <formula>ISERROR(K9)</formula>
    </cfRule>
  </conditionalFormatting>
  <conditionalFormatting sqref="K13:O13">
    <cfRule type="containsText" dxfId="28" priority="2" operator="containsText" text="No se puede hacer el cálculo">
      <formula>NOT(ISERROR(SEARCH("No se puede hacer el cálculo",K13)))</formula>
    </cfRule>
    <cfRule type="containsText" dxfId="27" priority="3" operator="containsText" text="Cálculo correcto">
      <formula>NOT(ISERROR(SEARCH("Cálculo correcto",K13)))</formula>
    </cfRule>
    <cfRule type="containsErrors" dxfId="26" priority="24">
      <formula>ISERROR(K13)</formula>
    </cfRule>
  </conditionalFormatting>
  <conditionalFormatting sqref="K11:O11">
    <cfRule type="containsErrors" dxfId="25" priority="23">
      <formula>ISERROR(K11)</formula>
    </cfRule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E6555-987B-4E1E-97C4-D8E5ABA126DD}">
  <dimension ref="B1:P18"/>
  <sheetViews>
    <sheetView showGridLines="0" zoomScale="120" zoomScaleNormal="120" workbookViewId="0">
      <selection activeCell="C10" sqref="C10:G10"/>
    </sheetView>
  </sheetViews>
  <sheetFormatPr baseColWidth="10" defaultRowHeight="15" x14ac:dyDescent="0.25"/>
  <cols>
    <col min="8" max="8" width="17.140625" bestFit="1" customWidth="1"/>
  </cols>
  <sheetData>
    <row r="1" spans="2:16" x14ac:dyDescent="0.25">
      <c r="B1" s="17"/>
      <c r="C1" s="19"/>
      <c r="D1" s="20"/>
      <c r="E1" s="19"/>
      <c r="F1" s="19"/>
      <c r="G1" s="19"/>
      <c r="H1" s="19"/>
      <c r="I1" s="21"/>
      <c r="J1" s="5"/>
      <c r="K1" s="5"/>
      <c r="L1" s="5"/>
      <c r="M1" s="5"/>
      <c r="N1" s="5"/>
      <c r="O1" s="5"/>
      <c r="P1" s="1"/>
    </row>
    <row r="2" spans="2:16" x14ac:dyDescent="0.25">
      <c r="B2" s="16"/>
      <c r="C2" s="22"/>
      <c r="D2" s="22"/>
      <c r="E2" s="22"/>
      <c r="F2" s="22"/>
      <c r="G2" s="22"/>
      <c r="H2" s="22"/>
      <c r="I2" s="23"/>
      <c r="J2" s="5"/>
      <c r="K2" s="5"/>
      <c r="L2" s="5"/>
      <c r="M2" s="5"/>
      <c r="N2" s="5"/>
      <c r="O2" s="5"/>
      <c r="P2" s="1"/>
    </row>
    <row r="3" spans="2:16" x14ac:dyDescent="0.25">
      <c r="B3" s="18"/>
      <c r="C3" s="22"/>
      <c r="D3" s="22"/>
      <c r="E3" s="24"/>
      <c r="F3" s="22"/>
      <c r="G3" s="22"/>
      <c r="H3" s="22"/>
      <c r="I3" s="23"/>
      <c r="J3" s="5"/>
      <c r="K3" s="5"/>
      <c r="L3" s="5"/>
      <c r="M3" s="5"/>
      <c r="N3" s="5"/>
      <c r="O3" s="5"/>
      <c r="P3" s="1"/>
    </row>
    <row r="4" spans="2:16" ht="21.75" customHeight="1" thickBot="1" x14ac:dyDescent="0.3">
      <c r="B4" s="18"/>
      <c r="C4" s="22"/>
      <c r="D4" s="22"/>
      <c r="E4" s="22"/>
      <c r="F4" s="22"/>
      <c r="G4" s="22"/>
      <c r="H4" s="22"/>
      <c r="I4" s="23"/>
      <c r="J4" s="5"/>
      <c r="K4" s="5"/>
      <c r="L4" s="5"/>
      <c r="M4" s="5"/>
      <c r="N4" s="5"/>
      <c r="O4" s="5"/>
      <c r="P4" s="1"/>
    </row>
    <row r="5" spans="2:16" ht="29.25" thickBot="1" x14ac:dyDescent="0.5">
      <c r="B5" s="18"/>
      <c r="C5" s="103" t="s">
        <v>20</v>
      </c>
      <c r="D5" s="104"/>
      <c r="E5" s="104"/>
      <c r="F5" s="104"/>
      <c r="G5" s="104"/>
      <c r="H5" s="105"/>
      <c r="I5" s="23"/>
      <c r="J5" s="5"/>
      <c r="K5" s="5"/>
      <c r="L5" s="5"/>
      <c r="M5" s="5"/>
      <c r="N5" s="5"/>
      <c r="O5" s="5"/>
      <c r="P5" s="1"/>
    </row>
    <row r="6" spans="2:16" ht="19.5" thickBot="1" x14ac:dyDescent="0.35">
      <c r="B6" s="18"/>
      <c r="C6" s="22"/>
      <c r="D6" s="22"/>
      <c r="E6" s="22"/>
      <c r="F6" s="22"/>
      <c r="G6" s="22"/>
      <c r="H6" s="22"/>
      <c r="I6" s="23"/>
      <c r="J6" s="5"/>
      <c r="K6" s="83" t="s">
        <v>4</v>
      </c>
      <c r="L6" s="84"/>
      <c r="M6" s="84"/>
      <c r="N6" s="84"/>
      <c r="O6" s="85"/>
      <c r="P6" s="1"/>
    </row>
    <row r="7" spans="2:16" ht="21.75" thickBot="1" x14ac:dyDescent="0.4">
      <c r="B7" s="18"/>
      <c r="C7" s="96" t="s">
        <v>14</v>
      </c>
      <c r="D7" s="97"/>
      <c r="E7" s="97"/>
      <c r="F7" s="97"/>
      <c r="G7" s="98"/>
      <c r="H7" s="4"/>
      <c r="I7" s="25" t="s">
        <v>17</v>
      </c>
      <c r="J7" s="5"/>
      <c r="K7" s="6"/>
      <c r="L7" s="6"/>
      <c r="M7" s="6"/>
      <c r="N7" s="6"/>
      <c r="O7" s="5"/>
      <c r="P7" s="1"/>
    </row>
    <row r="8" spans="2:16" ht="21.75" thickBot="1" x14ac:dyDescent="0.4">
      <c r="B8" s="18"/>
      <c r="C8" s="96" t="s">
        <v>18</v>
      </c>
      <c r="D8" s="99"/>
      <c r="E8" s="99"/>
      <c r="F8" s="99"/>
      <c r="G8" s="100"/>
      <c r="H8" s="4"/>
      <c r="I8" s="25" t="s">
        <v>17</v>
      </c>
      <c r="J8" s="5"/>
      <c r="K8" s="6"/>
      <c r="L8" s="6"/>
      <c r="M8" s="6"/>
      <c r="N8" s="6"/>
      <c r="O8" s="5"/>
      <c r="P8" s="1"/>
    </row>
    <row r="9" spans="2:16" ht="21.75" thickBot="1" x14ac:dyDescent="0.4">
      <c r="B9" s="18"/>
      <c r="C9" s="96" t="s">
        <v>15</v>
      </c>
      <c r="D9" s="101"/>
      <c r="E9" s="101"/>
      <c r="F9" s="101"/>
      <c r="G9" s="102"/>
      <c r="H9" s="4"/>
      <c r="I9" s="25" t="s">
        <v>17</v>
      </c>
      <c r="J9" s="65"/>
      <c r="K9" s="5"/>
      <c r="L9" s="5"/>
      <c r="M9" s="5"/>
      <c r="N9" s="5"/>
      <c r="O9" s="5"/>
      <c r="P9" s="5"/>
    </row>
    <row r="10" spans="2:16" ht="21.75" thickBot="1" x14ac:dyDescent="0.4">
      <c r="B10" s="18"/>
      <c r="C10" s="96" t="s">
        <v>16</v>
      </c>
      <c r="D10" s="99"/>
      <c r="E10" s="99"/>
      <c r="F10" s="99"/>
      <c r="G10" s="100"/>
      <c r="H10" s="4"/>
      <c r="I10" s="25" t="s">
        <v>1</v>
      </c>
      <c r="J10" s="6"/>
      <c r="K10" s="8"/>
      <c r="L10" s="8"/>
      <c r="M10" s="8"/>
      <c r="N10" s="8"/>
      <c r="O10" s="8"/>
      <c r="P10" s="8"/>
    </row>
    <row r="11" spans="2:16" ht="21.75" thickBot="1" x14ac:dyDescent="0.4">
      <c r="B11" s="18"/>
      <c r="C11" s="27"/>
      <c r="D11" s="27"/>
      <c r="E11" s="27"/>
      <c r="F11" s="32"/>
      <c r="G11" s="34">
        <f>H7*H10</f>
        <v>0</v>
      </c>
      <c r="H11" s="35">
        <f>H9-H8</f>
        <v>0</v>
      </c>
      <c r="I11" s="26"/>
      <c r="J11" s="5"/>
      <c r="K11" s="77" t="str">
        <f>IF(ISBLANK(H7),"",IF(ISBLANK(H8),"",IF(ISBLANK(H9),"",IF(ISBLANK(H10),"",IF(H14&lt;0,"Valor negativo en el cálculo del agua de ósmosis",IF(H15&lt;0,"Valor negativo en el cálculo del agua de red","Sin errores"))))))</f>
        <v/>
      </c>
      <c r="L11" s="78"/>
      <c r="M11" s="78"/>
      <c r="N11" s="78"/>
      <c r="O11" s="79"/>
      <c r="P11" s="1"/>
    </row>
    <row r="12" spans="2:16" ht="21.75" thickBot="1" x14ac:dyDescent="0.4">
      <c r="B12" s="18"/>
      <c r="C12" s="30"/>
      <c r="D12" s="30"/>
      <c r="E12" s="30"/>
      <c r="F12" s="32"/>
      <c r="G12" s="34">
        <f>H10*H8</f>
        <v>0</v>
      </c>
      <c r="H12" s="35">
        <f>G11-G12</f>
        <v>0</v>
      </c>
      <c r="I12" s="26"/>
      <c r="J12" s="6"/>
      <c r="K12" s="8"/>
      <c r="L12" s="8"/>
      <c r="M12" s="8"/>
      <c r="N12" s="8"/>
      <c r="O12" s="8"/>
      <c r="P12" s="8"/>
    </row>
    <row r="13" spans="2:16" ht="27" thickBot="1" x14ac:dyDescent="0.45">
      <c r="B13" s="18"/>
      <c r="C13" s="106" t="s">
        <v>3</v>
      </c>
      <c r="D13" s="106"/>
      <c r="E13" s="106"/>
      <c r="F13" s="106"/>
      <c r="G13" s="106"/>
      <c r="H13" s="33"/>
      <c r="I13" s="26"/>
      <c r="J13" s="73"/>
      <c r="K13" s="80" t="str">
        <f>IF(ISBLANK(H7),"",IF(ISBLANK(H8),"",IF(ISBLANK(H9),"",IF(ISBLANK(H10),"",IF(H14&lt;0,"No se puede hacer el cálculo",IF(H15&lt;0,"No se puede hacer el cálculo","Cálculo correcto"))))))</f>
        <v/>
      </c>
      <c r="L13" s="81"/>
      <c r="M13" s="81"/>
      <c r="N13" s="81"/>
      <c r="O13" s="82"/>
      <c r="P13" s="1"/>
    </row>
    <row r="14" spans="2:16" ht="21.75" thickBot="1" x14ac:dyDescent="0.4">
      <c r="B14" s="18"/>
      <c r="C14" s="87" t="s">
        <v>8</v>
      </c>
      <c r="D14" s="88"/>
      <c r="E14" s="88"/>
      <c r="F14" s="88"/>
      <c r="G14" s="89"/>
      <c r="H14" s="14" t="str">
        <f>IF(ISBLANK(H7),"",IF(ISBLANK(H8),"",IF(ISBLANK(H9),"",IF(ISBLANK(H10),"",H12/+H11))))</f>
        <v/>
      </c>
      <c r="I14" s="25" t="s">
        <v>1</v>
      </c>
      <c r="J14" s="6"/>
      <c r="K14" s="6"/>
      <c r="L14" s="6"/>
      <c r="M14" s="6"/>
      <c r="N14" s="6"/>
      <c r="O14" s="6"/>
      <c r="P14" s="6"/>
    </row>
    <row r="15" spans="2:16" ht="21.75" thickBot="1" x14ac:dyDescent="0.4">
      <c r="B15" s="18"/>
      <c r="C15" s="90" t="s">
        <v>2</v>
      </c>
      <c r="D15" s="91"/>
      <c r="E15" s="91"/>
      <c r="F15" s="91"/>
      <c r="G15" s="92"/>
      <c r="H15" s="15" t="e">
        <f>H10-H14</f>
        <v>#VALUE!</v>
      </c>
      <c r="I15" s="25" t="s">
        <v>1</v>
      </c>
      <c r="J15" s="6"/>
      <c r="K15" s="6"/>
      <c r="L15" s="6"/>
      <c r="M15" s="6"/>
      <c r="N15" s="6"/>
      <c r="O15" s="6"/>
      <c r="P15" s="6"/>
    </row>
    <row r="16" spans="2:16" ht="21" x14ac:dyDescent="0.35">
      <c r="B16" s="18"/>
      <c r="C16" s="30"/>
      <c r="D16" s="30"/>
      <c r="E16" s="30"/>
      <c r="F16" s="30"/>
      <c r="G16" s="30"/>
      <c r="H16" s="31"/>
      <c r="I16" s="26"/>
      <c r="J16" s="6"/>
      <c r="K16" s="6"/>
      <c r="L16" s="6"/>
      <c r="M16" s="6"/>
      <c r="N16" s="6"/>
      <c r="O16" s="6"/>
      <c r="P16" s="6"/>
    </row>
    <row r="17" spans="2:16" ht="21.75" thickBot="1" x14ac:dyDescent="0.4">
      <c r="B17" s="50"/>
      <c r="C17" s="74"/>
      <c r="D17" s="74"/>
      <c r="E17" s="74"/>
      <c r="F17" s="74"/>
      <c r="G17" s="74"/>
      <c r="H17" s="75"/>
      <c r="I17" s="76"/>
      <c r="J17" s="6"/>
      <c r="K17" s="6"/>
      <c r="L17" s="6"/>
      <c r="M17" s="6"/>
      <c r="N17" s="6"/>
      <c r="O17" s="6"/>
      <c r="P17" s="6"/>
    </row>
    <row r="18" spans="2:16" x14ac:dyDescent="0.25">
      <c r="K18" t="s">
        <v>19</v>
      </c>
    </row>
  </sheetData>
  <sheetProtection algorithmName="SHA-512" hashValue="wAfFHjHfnO/Jflr0W9H2EkorE60DUJjvS3AFyjMP1d3A3voaCxLEH7ifxebUuonvCx/Pvge2yWf31dJpUaOQdA==" saltValue="RCX+VPeVgsVcQ9ipyvnXyQ==" spinCount="100000" sheet="1" objects="1" scenarios="1"/>
  <mergeCells count="11">
    <mergeCell ref="C15:G15"/>
    <mergeCell ref="C5:H5"/>
    <mergeCell ref="K6:O6"/>
    <mergeCell ref="C7:G7"/>
    <mergeCell ref="C8:G8"/>
    <mergeCell ref="C9:G9"/>
    <mergeCell ref="C10:G10"/>
    <mergeCell ref="K11:O11"/>
    <mergeCell ref="C13:G13"/>
    <mergeCell ref="K13:O13"/>
    <mergeCell ref="C14:G14"/>
  </mergeCells>
  <conditionalFormatting sqref="K13:O13">
    <cfRule type="containsText" dxfId="24" priority="7" operator="containsText" text="No se puede hacer el cálculo">
      <formula>NOT(ISERROR(SEARCH("No se puede hacer el cálculo",K13)))</formula>
    </cfRule>
    <cfRule type="containsText" dxfId="23" priority="8" operator="containsText" text="Cálculo correcto">
      <formula>NOT(ISERROR(SEARCH("Cálculo correcto",K13)))</formula>
    </cfRule>
    <cfRule type="containsErrors" dxfId="22" priority="18">
      <formula>ISERROR(K13)</formula>
    </cfRule>
  </conditionalFormatting>
  <conditionalFormatting sqref="K11:O11">
    <cfRule type="containsErrors" dxfId="21" priority="17">
      <formula>ISERROR(K11)</formula>
    </cfRule>
  </conditionalFormatting>
  <conditionalFormatting sqref="H15">
    <cfRule type="cellIs" dxfId="20" priority="6" operator="lessThan">
      <formula>0</formula>
    </cfRule>
    <cfRule type="containsErrors" dxfId="19" priority="21">
      <formula>ISERROR(H15)</formula>
    </cfRule>
  </conditionalFormatting>
  <conditionalFormatting sqref="H14">
    <cfRule type="cellIs" dxfId="18" priority="5" operator="lessThan">
      <formula>0</formula>
    </cfRule>
    <cfRule type="containsErrors" dxfId="17" priority="20">
      <formula>ISERROR(H14)</formula>
    </cfRule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370CD-7D02-41A8-A1A0-37FE185BD8B6}">
  <dimension ref="B1:S24"/>
  <sheetViews>
    <sheetView showGridLines="0" topLeftCell="B1" zoomScale="130" zoomScaleNormal="130" workbookViewId="0">
      <selection activeCell="C9" sqref="C9:G9"/>
    </sheetView>
  </sheetViews>
  <sheetFormatPr baseColWidth="10" defaultRowHeight="15" x14ac:dyDescent="0.25"/>
  <sheetData>
    <row r="1" spans="2:19" ht="20.25" customHeight="1" x14ac:dyDescent="0.25">
      <c r="B1" s="54"/>
      <c r="C1" s="55"/>
      <c r="D1" s="55"/>
      <c r="E1" s="55"/>
      <c r="F1" s="55"/>
      <c r="G1" s="55"/>
      <c r="H1" s="55"/>
      <c r="I1" s="56"/>
    </row>
    <row r="2" spans="2:19" ht="17.25" customHeight="1" x14ac:dyDescent="0.25">
      <c r="B2" s="57"/>
      <c r="C2" s="53"/>
      <c r="D2" s="53"/>
      <c r="E2" s="53"/>
      <c r="F2" s="53"/>
      <c r="G2" s="53"/>
      <c r="H2" s="53"/>
      <c r="I2" s="58"/>
    </row>
    <row r="3" spans="2:19" ht="24.75" customHeight="1" thickBot="1" x14ac:dyDescent="0.3">
      <c r="B3" s="18"/>
      <c r="C3" s="22"/>
      <c r="D3" s="22"/>
      <c r="E3" s="22"/>
      <c r="F3" s="22"/>
      <c r="G3" s="22"/>
      <c r="H3" s="22"/>
      <c r="I3" s="23"/>
      <c r="J3" s="5"/>
      <c r="K3" s="5"/>
      <c r="L3" s="5"/>
      <c r="M3" s="5"/>
      <c r="N3" s="5"/>
      <c r="O3" s="5"/>
    </row>
    <row r="4" spans="2:19" ht="21.75" thickBot="1" x14ac:dyDescent="0.4">
      <c r="B4" s="18"/>
      <c r="C4" s="115" t="s">
        <v>32</v>
      </c>
      <c r="D4" s="116"/>
      <c r="E4" s="116"/>
      <c r="F4" s="116"/>
      <c r="G4" s="116"/>
      <c r="H4" s="117"/>
      <c r="I4" s="23"/>
      <c r="J4" s="5"/>
      <c r="K4" s="5"/>
      <c r="L4" s="5"/>
      <c r="M4" s="5"/>
      <c r="N4" s="5"/>
      <c r="O4" s="5"/>
    </row>
    <row r="5" spans="2:19" ht="16.5" thickBot="1" x14ac:dyDescent="0.3">
      <c r="B5" s="18"/>
      <c r="C5" s="22"/>
      <c r="D5" s="22"/>
      <c r="E5" s="22"/>
      <c r="F5" s="22"/>
      <c r="G5" s="22"/>
      <c r="H5" s="22"/>
      <c r="I5" s="23"/>
      <c r="J5" s="5"/>
      <c r="K5" s="118" t="s">
        <v>4</v>
      </c>
      <c r="L5" s="119"/>
      <c r="M5" s="119"/>
      <c r="N5" s="119"/>
      <c r="O5" s="120"/>
    </row>
    <row r="6" spans="2:19" ht="16.5" thickBot="1" x14ac:dyDescent="0.3">
      <c r="B6" s="18"/>
      <c r="C6" s="121" t="s">
        <v>6</v>
      </c>
      <c r="D6" s="122"/>
      <c r="E6" s="122"/>
      <c r="F6" s="122"/>
      <c r="G6" s="123"/>
      <c r="H6" s="43"/>
      <c r="I6" s="44" t="s">
        <v>1</v>
      </c>
      <c r="J6" s="5"/>
      <c r="K6" s="5"/>
      <c r="L6" s="5"/>
      <c r="M6" s="5"/>
      <c r="N6" s="5"/>
      <c r="O6" s="5"/>
    </row>
    <row r="7" spans="2:19" ht="16.5" thickBot="1" x14ac:dyDescent="0.3">
      <c r="B7" s="18"/>
      <c r="C7" s="121" t="s">
        <v>16</v>
      </c>
      <c r="D7" s="124"/>
      <c r="E7" s="124"/>
      <c r="F7" s="124"/>
      <c r="G7" s="125"/>
      <c r="H7" s="43"/>
      <c r="I7" s="44" t="s">
        <v>1</v>
      </c>
      <c r="J7" s="5"/>
      <c r="K7" s="5"/>
      <c r="L7" s="5"/>
      <c r="M7" s="5"/>
      <c r="N7" s="5"/>
      <c r="O7" s="5"/>
    </row>
    <row r="8" spans="2:19" ht="16.5" thickBot="1" x14ac:dyDescent="0.3">
      <c r="B8" s="18"/>
      <c r="C8" s="121" t="s">
        <v>33</v>
      </c>
      <c r="D8" s="126"/>
      <c r="E8" s="126"/>
      <c r="F8" s="126"/>
      <c r="G8" s="127"/>
      <c r="H8" s="45"/>
      <c r="I8" s="44" t="s">
        <v>34</v>
      </c>
      <c r="J8" s="5"/>
      <c r="K8" s="5"/>
      <c r="L8" s="5"/>
      <c r="M8" s="5"/>
      <c r="N8" s="5"/>
      <c r="O8" s="5"/>
    </row>
    <row r="9" spans="2:19" ht="16.5" thickBot="1" x14ac:dyDescent="0.3">
      <c r="B9" s="18"/>
      <c r="C9" s="107" t="s">
        <v>35</v>
      </c>
      <c r="D9" s="108"/>
      <c r="E9" s="108"/>
      <c r="F9" s="108"/>
      <c r="G9" s="108"/>
      <c r="H9" s="46"/>
      <c r="I9" s="44" t="s">
        <v>36</v>
      </c>
      <c r="J9" s="65"/>
      <c r="K9" s="5"/>
      <c r="L9" s="5"/>
      <c r="M9" s="5"/>
      <c r="N9" s="5"/>
      <c r="O9" s="5"/>
    </row>
    <row r="10" spans="2:19" ht="16.5" thickBot="1" x14ac:dyDescent="0.3">
      <c r="B10" s="18"/>
      <c r="C10" s="109" t="s">
        <v>37</v>
      </c>
      <c r="D10" s="110"/>
      <c r="E10" s="110"/>
      <c r="F10" s="110"/>
      <c r="G10" s="111"/>
      <c r="H10" s="46"/>
      <c r="I10" s="44" t="s">
        <v>22</v>
      </c>
      <c r="J10" s="5"/>
      <c r="K10" s="5"/>
      <c r="L10" s="5"/>
      <c r="M10" s="5"/>
      <c r="N10" s="5"/>
      <c r="O10" s="5"/>
    </row>
    <row r="11" spans="2:19" ht="16.5" thickBot="1" x14ac:dyDescent="0.3">
      <c r="B11" s="18"/>
      <c r="C11" s="109" t="s">
        <v>38</v>
      </c>
      <c r="D11" s="110"/>
      <c r="E11" s="110"/>
      <c r="F11" s="110"/>
      <c r="G11" s="111"/>
      <c r="H11" s="47"/>
      <c r="I11" s="44" t="s">
        <v>34</v>
      </c>
      <c r="J11" s="5"/>
      <c r="K11" s="5"/>
      <c r="L11" s="5"/>
      <c r="M11" s="5"/>
      <c r="N11" s="5"/>
      <c r="O11" s="5"/>
    </row>
    <row r="12" spans="2:19" ht="16.5" thickBot="1" x14ac:dyDescent="0.3">
      <c r="B12" s="18"/>
      <c r="C12" s="112" t="s">
        <v>39</v>
      </c>
      <c r="D12" s="113"/>
      <c r="E12" s="113"/>
      <c r="F12" s="113"/>
      <c r="G12" s="114"/>
      <c r="H12" s="46"/>
      <c r="I12" s="44" t="s">
        <v>36</v>
      </c>
      <c r="J12" s="5"/>
      <c r="K12" s="5"/>
      <c r="L12" s="5"/>
      <c r="M12" s="5"/>
      <c r="N12" s="5"/>
      <c r="O12" s="5"/>
    </row>
    <row r="13" spans="2:19" ht="16.5" thickBot="1" x14ac:dyDescent="0.3">
      <c r="B13" s="18"/>
      <c r="C13" s="112" t="s">
        <v>40</v>
      </c>
      <c r="D13" s="113"/>
      <c r="E13" s="113"/>
      <c r="F13" s="113"/>
      <c r="G13" s="114"/>
      <c r="H13" s="46"/>
      <c r="I13" s="44" t="s">
        <v>22</v>
      </c>
      <c r="J13" s="5"/>
      <c r="K13" s="5"/>
      <c r="L13" s="5"/>
      <c r="M13" s="5"/>
      <c r="N13" s="5"/>
      <c r="O13" s="5"/>
    </row>
    <row r="14" spans="2:19" ht="16.5" thickBot="1" x14ac:dyDescent="0.3">
      <c r="B14" s="18"/>
      <c r="C14" s="59"/>
      <c r="D14" s="59"/>
      <c r="E14" s="59"/>
      <c r="F14" s="59"/>
      <c r="G14" s="59"/>
      <c r="H14" s="60"/>
      <c r="I14" s="44"/>
      <c r="J14" s="5"/>
      <c r="K14" s="5"/>
      <c r="L14" s="5"/>
      <c r="M14" s="5"/>
      <c r="N14" s="5"/>
      <c r="O14" s="5"/>
    </row>
    <row r="15" spans="2:19" ht="16.5" thickBot="1" x14ac:dyDescent="0.3">
      <c r="B15" s="18"/>
      <c r="C15" s="128" t="s">
        <v>41</v>
      </c>
      <c r="D15" s="129"/>
      <c r="E15" s="110" t="str">
        <f>IF(ISBLANK(H8),"",IF(ISBLANK(H11),"",IF(H8&gt;H11,"El GH del acuario bajará",IF(H8&lt;H11,"El GH del acuario subirá",IF(H8=H11,"El GH se mantendrá estable","")))))</f>
        <v/>
      </c>
      <c r="F15" s="110"/>
      <c r="G15" s="111"/>
      <c r="H15" s="48" t="str">
        <f>IF(ISBLANK(H8),"",IF(ISBLANK(H11),"",IF(H8&gt;H11,H8-H16,IF(H8&lt;H11,H16-H8,IF(H8=H11,"0","")))))</f>
        <v/>
      </c>
      <c r="I15" s="44" t="s">
        <v>34</v>
      </c>
      <c r="J15" s="5"/>
      <c r="K15" s="5"/>
      <c r="L15" s="5"/>
      <c r="M15" s="65"/>
      <c r="N15" s="5"/>
      <c r="O15" s="5"/>
    </row>
    <row r="16" spans="2:19" ht="16.5" thickBot="1" x14ac:dyDescent="0.3">
      <c r="B16" s="18"/>
      <c r="C16" s="128" t="s">
        <v>44</v>
      </c>
      <c r="D16" s="129"/>
      <c r="E16" s="110" t="str">
        <f>IF(ISBLANK(H8),"",IF(ISBLANK(H11),"",IF(H8&gt;=0,"El GH final será",)))</f>
        <v/>
      </c>
      <c r="F16" s="110"/>
      <c r="G16" s="111"/>
      <c r="H16" s="48" t="str">
        <f>IF(ISBLANK(H8),"",IF(ISBLANK(H11),"",((H6-H7)*H8+(H7*H11))/H6))</f>
        <v/>
      </c>
      <c r="I16" s="44" t="s">
        <v>34</v>
      </c>
      <c r="J16" s="67"/>
      <c r="K16" s="66"/>
      <c r="L16" s="66"/>
      <c r="M16" s="66"/>
      <c r="N16" s="66"/>
      <c r="O16" s="66"/>
      <c r="P16" s="66"/>
      <c r="Q16" s="66"/>
      <c r="R16" s="66"/>
      <c r="S16" s="66"/>
    </row>
    <row r="17" spans="2:19" s="64" customFormat="1" ht="16.5" thickBot="1" x14ac:dyDescent="0.3">
      <c r="B17" s="18"/>
      <c r="C17" s="61"/>
      <c r="D17" s="61"/>
      <c r="E17" s="62"/>
      <c r="F17" s="62"/>
      <c r="G17" s="62"/>
      <c r="H17" s="63"/>
      <c r="I17" s="44"/>
      <c r="J17" s="67"/>
      <c r="K17" s="66"/>
      <c r="L17" s="66"/>
      <c r="M17" s="66"/>
      <c r="N17" s="66"/>
      <c r="O17" s="66"/>
      <c r="P17" s="66"/>
      <c r="Q17" s="66"/>
      <c r="R17" s="66"/>
      <c r="S17" s="66"/>
    </row>
    <row r="18" spans="2:19" ht="16.5" thickBot="1" x14ac:dyDescent="0.3">
      <c r="B18" s="18"/>
      <c r="C18" s="130" t="s">
        <v>42</v>
      </c>
      <c r="D18" s="131"/>
      <c r="E18" s="113" t="str">
        <f>IF(ISBLANK(H9),"",IF(ISBLANK(H12),"",IF(H9&gt;H12,"El KH del acuario bajará",IF(H9&lt;H12,"El KH del acuario subirá","El KH se mantendrá estable"))))</f>
        <v/>
      </c>
      <c r="F18" s="113"/>
      <c r="G18" s="114"/>
      <c r="H18" s="48" t="str">
        <f>IF(ISBLANK(H9),"",IF(ISBLANK(H12),"",IF(H9&gt;H12,H9-H19,IF(H9&lt;H12,H19-H9,IF(H9=H12,"0","")))))</f>
        <v/>
      </c>
      <c r="I18" s="44" t="s">
        <v>36</v>
      </c>
      <c r="J18" s="67"/>
      <c r="K18" s="66"/>
      <c r="L18" s="66"/>
      <c r="M18" s="66" t="s">
        <v>19</v>
      </c>
      <c r="N18" s="66"/>
      <c r="O18" s="66"/>
      <c r="P18" s="66"/>
      <c r="Q18" s="66"/>
      <c r="R18" s="66"/>
      <c r="S18" s="66"/>
    </row>
    <row r="19" spans="2:19" ht="16.5" thickBot="1" x14ac:dyDescent="0.3">
      <c r="B19" s="18"/>
      <c r="C19" s="128" t="s">
        <v>45</v>
      </c>
      <c r="D19" s="129"/>
      <c r="E19" s="110" t="str">
        <f>IF(ISBLANK(H9),"",IF(ISBLANK(H12),"",IF(H9&gt;=0,"El KH final será",)))</f>
        <v/>
      </c>
      <c r="F19" s="110"/>
      <c r="G19" s="111"/>
      <c r="H19" s="48" t="str">
        <f>IF(ISBLANK(H9),"",IF(ISBLANK(H12),"",((H6-H7)*H9+(H7*H12))/H6))</f>
        <v/>
      </c>
      <c r="I19" s="44" t="s">
        <v>36</v>
      </c>
      <c r="J19" s="5"/>
      <c r="K19" s="5"/>
      <c r="L19" s="49"/>
      <c r="M19" s="5"/>
      <c r="N19" s="5"/>
      <c r="O19" s="5"/>
    </row>
    <row r="20" spans="2:19" ht="16.5" thickBot="1" x14ac:dyDescent="0.3">
      <c r="B20" s="18"/>
      <c r="C20" s="61"/>
      <c r="D20" s="61"/>
      <c r="E20" s="62"/>
      <c r="F20" s="62"/>
      <c r="G20" s="62"/>
      <c r="H20" s="63"/>
      <c r="I20" s="44"/>
      <c r="J20" s="5"/>
      <c r="K20" s="5"/>
      <c r="L20" s="49"/>
      <c r="M20" s="5"/>
      <c r="N20" s="5"/>
      <c r="O20" s="5"/>
    </row>
    <row r="21" spans="2:19" ht="16.5" thickBot="1" x14ac:dyDescent="0.3">
      <c r="B21" s="18"/>
      <c r="C21" s="128" t="s">
        <v>43</v>
      </c>
      <c r="D21" s="129"/>
      <c r="E21" s="110" t="str">
        <f>IF(ISBLANK(H13),"",IF(ISBLANK(H22),"",IF(H10&gt;H13,"Los TDS del acuario bajarán",IF(H10&lt;H13,"Los TDS del acuario subirán",IF(H10=H13,"Los TDS se mantendrán","")))))</f>
        <v/>
      </c>
      <c r="F21" s="110"/>
      <c r="G21" s="111"/>
      <c r="H21" s="48" t="str">
        <f>IF(ISBLANK(H10),"",IF(ISBLANK(H13),"",IF(H10&gt;H13,H10-H22,IF(H10&lt;H13,H22-H10,IF(H10=H13,"0","")))))</f>
        <v/>
      </c>
      <c r="I21" s="44" t="s">
        <v>22</v>
      </c>
    </row>
    <row r="22" spans="2:19" ht="16.5" thickBot="1" x14ac:dyDescent="0.3">
      <c r="B22" s="18"/>
      <c r="C22" s="130" t="s">
        <v>46</v>
      </c>
      <c r="D22" s="131"/>
      <c r="E22" s="110" t="str">
        <f>IF(ISBLANK(H10),"",IF(ISBLANK(H13),"",IF(H10&gt;=0,"Los TDS finales serán",)))</f>
        <v/>
      </c>
      <c r="F22" s="110"/>
      <c r="G22" s="111"/>
      <c r="H22" s="48" t="str">
        <f>IF(ISBLANK(H10),"",IF(ISBLANK(H13),"",((H6-H7)*H10+(H7*H13))/H6))</f>
        <v/>
      </c>
      <c r="I22" s="44" t="s">
        <v>22</v>
      </c>
      <c r="J22" s="5"/>
      <c r="K22" s="5"/>
      <c r="L22" s="5"/>
      <c r="M22" s="5"/>
      <c r="N22" s="5"/>
      <c r="O22" s="5"/>
    </row>
    <row r="23" spans="2:19" ht="16.5" thickBot="1" x14ac:dyDescent="0.3">
      <c r="B23" s="50"/>
      <c r="C23" s="51"/>
      <c r="D23" s="51"/>
      <c r="E23" s="51"/>
      <c r="F23" s="51"/>
      <c r="G23" s="51"/>
      <c r="H23" s="51"/>
      <c r="I23" s="52"/>
      <c r="J23" s="5"/>
      <c r="K23" s="5"/>
      <c r="L23" s="5"/>
      <c r="M23" s="5"/>
      <c r="N23" s="5"/>
      <c r="O23" s="5"/>
    </row>
    <row r="24" spans="2:19" x14ac:dyDescent="0.25">
      <c r="J24" s="5"/>
      <c r="K24" s="5"/>
      <c r="L24" s="5"/>
      <c r="M24" s="5"/>
      <c r="O24" s="5"/>
    </row>
  </sheetData>
  <sheetProtection algorithmName="SHA-512" hashValue="Urvs4FLK8M1jsAaJKGVsuV6uh/cAu3o0VIllWIFq4hOd/BtCJtwuv97E9OTFNhd1upcJ9bRBBbBcu7nDAAWZBw==" saltValue="6oBN7/JH4TaZJvPycn/fRw==" spinCount="100000" sheet="1" objects="1" scenarios="1"/>
  <mergeCells count="22">
    <mergeCell ref="C21:D21"/>
    <mergeCell ref="E21:G21"/>
    <mergeCell ref="E19:G19"/>
    <mergeCell ref="E22:G22"/>
    <mergeCell ref="C15:D15"/>
    <mergeCell ref="E15:G15"/>
    <mergeCell ref="C16:D16"/>
    <mergeCell ref="C19:D19"/>
    <mergeCell ref="C22:D22"/>
    <mergeCell ref="C18:D18"/>
    <mergeCell ref="E18:G18"/>
    <mergeCell ref="E16:G16"/>
    <mergeCell ref="C4:H4"/>
    <mergeCell ref="K5:O5"/>
    <mergeCell ref="C6:G6"/>
    <mergeCell ref="C7:G7"/>
    <mergeCell ref="C8:G8"/>
    <mergeCell ref="C9:G9"/>
    <mergeCell ref="C10:G10"/>
    <mergeCell ref="C11:G11"/>
    <mergeCell ref="C12:G12"/>
    <mergeCell ref="C13:G13"/>
  </mergeCells>
  <conditionalFormatting sqref="H16:H17">
    <cfRule type="containsErrors" dxfId="16" priority="8">
      <formula>ISERROR(H16)</formula>
    </cfRule>
  </conditionalFormatting>
  <conditionalFormatting sqref="H15">
    <cfRule type="containsErrors" dxfId="15" priority="2">
      <formula>ISERROR(H15)</formula>
    </cfRule>
  </conditionalFormatting>
  <conditionalFormatting sqref="H18">
    <cfRule type="containsErrors" dxfId="14" priority="4">
      <formula>ISERROR(H18)</formula>
    </cfRule>
  </conditionalFormatting>
  <conditionalFormatting sqref="H19:H20">
    <cfRule type="containsErrors" dxfId="13" priority="9">
      <formula>ISERROR(H19)</formula>
    </cfRule>
  </conditionalFormatting>
  <conditionalFormatting sqref="H21">
    <cfRule type="containsErrors" dxfId="12" priority="3">
      <formula>ISERROR(H21)</formula>
    </cfRule>
  </conditionalFormatting>
  <conditionalFormatting sqref="H22">
    <cfRule type="containsErrors" dxfId="11" priority="1">
      <formula>ISERROR(H22)</formula>
    </cfRule>
  </conditionalFormatting>
  <pageMargins left="0.25" right="0.25" top="0.75" bottom="0.75" header="0.3" footer="0.3"/>
  <pageSetup paperSize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EB35F-6990-4582-BB5C-27A21ADF5493}">
  <dimension ref="B1:P27"/>
  <sheetViews>
    <sheetView showGridLines="0" tabSelected="1" zoomScale="130" zoomScaleNormal="130" workbookViewId="0">
      <selection activeCell="C18" sqref="C18:G18"/>
    </sheetView>
  </sheetViews>
  <sheetFormatPr baseColWidth="10" defaultColWidth="11.42578125" defaultRowHeight="15" x14ac:dyDescent="0.25"/>
  <cols>
    <col min="1" max="7" width="11.42578125" style="1"/>
    <col min="8" max="8" width="13.140625" style="1" customWidth="1"/>
    <col min="9" max="9" width="12.7109375" style="1" customWidth="1"/>
    <col min="10" max="16384" width="11.42578125" style="1"/>
  </cols>
  <sheetData>
    <row r="1" spans="2:16" x14ac:dyDescent="0.25">
      <c r="B1" s="17"/>
      <c r="C1" s="19"/>
      <c r="D1" s="20"/>
      <c r="E1" s="19"/>
      <c r="F1" s="19"/>
      <c r="G1" s="19"/>
      <c r="H1" s="19"/>
      <c r="I1" s="21"/>
      <c r="J1" s="5"/>
      <c r="K1" s="5"/>
      <c r="L1" s="5"/>
      <c r="M1" s="5"/>
      <c r="N1" s="5"/>
      <c r="O1" s="5"/>
      <c r="P1" s="5"/>
    </row>
    <row r="2" spans="2:16" x14ac:dyDescent="0.25">
      <c r="B2" s="16"/>
      <c r="C2" s="22"/>
      <c r="D2" s="22"/>
      <c r="E2" s="22"/>
      <c r="F2" s="22"/>
      <c r="G2" s="22"/>
      <c r="H2" s="22"/>
      <c r="I2" s="23"/>
      <c r="J2" s="5"/>
      <c r="K2" s="5"/>
      <c r="L2" s="5"/>
      <c r="M2" s="5"/>
      <c r="N2" s="5"/>
      <c r="O2" s="5"/>
      <c r="P2" s="5"/>
    </row>
    <row r="3" spans="2:16" x14ac:dyDescent="0.25">
      <c r="B3" s="18"/>
      <c r="C3" s="22"/>
      <c r="D3" s="22"/>
      <c r="E3" s="24"/>
      <c r="F3" s="22"/>
      <c r="G3" s="22"/>
      <c r="H3" s="22"/>
      <c r="I3" s="23"/>
      <c r="J3" s="5"/>
      <c r="K3" s="5"/>
      <c r="L3" s="5"/>
      <c r="M3" s="5"/>
      <c r="N3" s="5"/>
      <c r="O3" s="5"/>
      <c r="P3" s="5"/>
    </row>
    <row r="4" spans="2:16" ht="20.25" customHeight="1" thickBot="1" x14ac:dyDescent="0.3">
      <c r="B4" s="18"/>
      <c r="C4" s="22"/>
      <c r="D4" s="22"/>
      <c r="E4" s="22"/>
      <c r="F4" s="22"/>
      <c r="G4" s="22"/>
      <c r="H4" s="22"/>
      <c r="I4" s="23"/>
      <c r="J4" s="5"/>
      <c r="K4" s="5"/>
      <c r="L4" s="5"/>
      <c r="M4" s="5"/>
      <c r="N4" s="5"/>
      <c r="O4" s="5"/>
      <c r="P4" s="5"/>
    </row>
    <row r="5" spans="2:16" ht="27" thickBot="1" x14ac:dyDescent="0.45">
      <c r="B5" s="18"/>
      <c r="C5" s="93" t="s">
        <v>13</v>
      </c>
      <c r="D5" s="94"/>
      <c r="E5" s="94"/>
      <c r="F5" s="94"/>
      <c r="G5" s="94"/>
      <c r="H5" s="95"/>
      <c r="I5" s="23"/>
      <c r="J5" s="5"/>
      <c r="K5" s="5"/>
      <c r="L5" s="5"/>
      <c r="M5" s="5"/>
      <c r="N5" s="5"/>
      <c r="O5" s="5"/>
      <c r="P5" s="5"/>
    </row>
    <row r="6" spans="2:16" ht="16.5" thickBot="1" x14ac:dyDescent="0.3">
      <c r="B6" s="18"/>
      <c r="C6" s="22"/>
      <c r="D6" s="22"/>
      <c r="E6" s="22"/>
      <c r="F6" s="22"/>
      <c r="G6" s="22"/>
      <c r="H6" s="22"/>
      <c r="I6" s="23"/>
      <c r="J6" s="5"/>
      <c r="K6" s="118" t="s">
        <v>4</v>
      </c>
      <c r="L6" s="119"/>
      <c r="M6" s="119"/>
      <c r="N6" s="119"/>
      <c r="O6" s="120"/>
      <c r="P6" s="5"/>
    </row>
    <row r="7" spans="2:16" ht="15.75" thickBot="1" x14ac:dyDescent="0.3">
      <c r="B7" s="18"/>
      <c r="C7" s="154" t="s">
        <v>5</v>
      </c>
      <c r="D7" s="155"/>
      <c r="E7" s="155"/>
      <c r="F7" s="155"/>
      <c r="G7" s="156"/>
      <c r="H7" s="9"/>
      <c r="I7" s="36" t="s">
        <v>9</v>
      </c>
      <c r="J7" s="5"/>
      <c r="K7" s="6"/>
      <c r="L7" s="6"/>
      <c r="M7" s="6"/>
      <c r="N7" s="6"/>
      <c r="O7" s="5"/>
      <c r="P7" s="5"/>
    </row>
    <row r="8" spans="2:16" ht="15.75" thickBot="1" x14ac:dyDescent="0.3">
      <c r="B8" s="18"/>
      <c r="C8" s="154" t="s">
        <v>21</v>
      </c>
      <c r="D8" s="159"/>
      <c r="E8" s="159"/>
      <c r="F8" s="159"/>
      <c r="G8" s="160"/>
      <c r="H8" s="9"/>
      <c r="I8" s="36" t="s">
        <v>22</v>
      </c>
      <c r="J8" s="5"/>
      <c r="K8" s="6"/>
      <c r="L8" s="6"/>
      <c r="M8" s="6"/>
      <c r="N8" s="6"/>
      <c r="O8" s="5"/>
      <c r="P8" s="5"/>
    </row>
    <row r="9" spans="2:16" ht="16.5" thickBot="1" x14ac:dyDescent="0.3">
      <c r="B9" s="18"/>
      <c r="C9" s="154" t="s">
        <v>6</v>
      </c>
      <c r="D9" s="157"/>
      <c r="E9" s="157"/>
      <c r="F9" s="157"/>
      <c r="G9" s="158"/>
      <c r="H9" s="9"/>
      <c r="I9" s="36" t="s">
        <v>1</v>
      </c>
      <c r="J9" s="5"/>
      <c r="K9" s="142" t="s">
        <v>31</v>
      </c>
      <c r="L9" s="143"/>
      <c r="M9" s="143"/>
      <c r="N9" s="143"/>
      <c r="O9" s="144"/>
      <c r="P9" s="5"/>
    </row>
    <row r="10" spans="2:16" ht="15.75" thickBot="1" x14ac:dyDescent="0.3">
      <c r="B10" s="18"/>
      <c r="C10" s="154" t="s">
        <v>12</v>
      </c>
      <c r="D10" s="157"/>
      <c r="E10" s="157"/>
      <c r="F10" s="157"/>
      <c r="G10" s="158"/>
      <c r="H10" s="9"/>
      <c r="I10" s="36" t="s">
        <v>1</v>
      </c>
      <c r="J10" s="5"/>
      <c r="K10" s="6"/>
      <c r="L10" s="6"/>
      <c r="M10" s="6"/>
      <c r="N10" s="6"/>
      <c r="O10" s="5"/>
      <c r="P10" s="5"/>
    </row>
    <row r="11" spans="2:16" ht="16.5" thickBot="1" x14ac:dyDescent="0.3">
      <c r="B11" s="18"/>
      <c r="C11" s="154" t="s">
        <v>11</v>
      </c>
      <c r="D11" s="159"/>
      <c r="E11" s="159"/>
      <c r="F11" s="159"/>
      <c r="G11" s="160"/>
      <c r="H11" s="9"/>
      <c r="I11" s="36" t="s">
        <v>9</v>
      </c>
      <c r="J11" s="5"/>
      <c r="K11" s="161" t="str">
        <f>IF(ISBLANK(H7),"",IF(ISBLANK(H9),"",IF(ISBLANK(H10),"",IF(ISBLANK(H11),"",IF(ISBLANK(H13),"",IF(ISBLANK(H14),"",IF(H13=H14,"Las dos aguas son iguales",IF(H19&gt;H10,"Demasiada agua de ósmosis/mineral",IF(H20&gt;H10,"Demasiada agua de red",IF(H11&gt;H7,"El GH del acuario bajará",IF(H11&lt;H7,"El GH del acuario subirá",IF(H11=H7,"El GH del acuario se mantendrá",""))))))))))))</f>
        <v/>
      </c>
      <c r="L11" s="162"/>
      <c r="M11" s="162"/>
      <c r="N11" s="162"/>
      <c r="O11" s="163"/>
      <c r="P11" s="5"/>
    </row>
    <row r="12" spans="2:16" ht="15.75" thickBot="1" x14ac:dyDescent="0.3">
      <c r="B12" s="18"/>
      <c r="C12" s="154" t="s">
        <v>23</v>
      </c>
      <c r="D12" s="159"/>
      <c r="E12" s="159"/>
      <c r="F12" s="159"/>
      <c r="G12" s="160"/>
      <c r="H12" s="9"/>
      <c r="I12" s="36" t="s">
        <v>22</v>
      </c>
      <c r="J12" s="5"/>
      <c r="K12" s="6"/>
      <c r="L12" s="6"/>
      <c r="M12" s="6"/>
      <c r="N12" s="6"/>
      <c r="O12" s="5"/>
      <c r="P12" s="5"/>
    </row>
    <row r="13" spans="2:16" ht="15.75" customHeight="1" thickBot="1" x14ac:dyDescent="0.3">
      <c r="B13" s="18"/>
      <c r="C13" s="154" t="s">
        <v>7</v>
      </c>
      <c r="D13" s="159"/>
      <c r="E13" s="159"/>
      <c r="F13" s="159"/>
      <c r="G13" s="160"/>
      <c r="H13" s="9"/>
      <c r="I13" s="36" t="s">
        <v>9</v>
      </c>
      <c r="J13" s="5"/>
      <c r="K13" s="161" t="str">
        <f>IF(ISBLANK(H7),"",IF(ISBLANK(H9),"",IF(ISBLANK(H10),"",IF(ISBLANK(H11),"",IF(ISBLANK(H13),"",IF(ISBLANK(H14),"",IF(H19&lt;0,"Valor negativo en el cálculo del agua de ósmosis",IF(H20&lt;0,"Valor negativo en el cálculo del agua de red","Sin errores"))))))))</f>
        <v/>
      </c>
      <c r="L13" s="162"/>
      <c r="M13" s="162"/>
      <c r="N13" s="162"/>
      <c r="O13" s="163"/>
      <c r="P13" s="5"/>
    </row>
    <row r="14" spans="2:16" ht="15.75" thickBot="1" x14ac:dyDescent="0.3">
      <c r="B14" s="18"/>
      <c r="C14" s="138" t="s">
        <v>0</v>
      </c>
      <c r="D14" s="164"/>
      <c r="E14" s="164"/>
      <c r="F14" s="164"/>
      <c r="G14" s="165"/>
      <c r="H14" s="10"/>
      <c r="I14" s="36" t="s">
        <v>9</v>
      </c>
      <c r="J14" s="7"/>
      <c r="K14" s="8"/>
      <c r="L14" s="8"/>
      <c r="M14" s="8"/>
      <c r="N14" s="8"/>
      <c r="O14" s="8"/>
      <c r="P14" s="8"/>
    </row>
    <row r="15" spans="2:16" ht="15.75" customHeight="1" thickBot="1" x14ac:dyDescent="0.3">
      <c r="B15" s="18"/>
      <c r="C15" s="132" t="s">
        <v>24</v>
      </c>
      <c r="D15" s="133"/>
      <c r="E15" s="133"/>
      <c r="F15" s="133"/>
      <c r="G15" s="134"/>
      <c r="H15" s="11"/>
      <c r="I15" s="36" t="s">
        <v>22</v>
      </c>
      <c r="J15" s="6"/>
      <c r="K15" s="148" t="str">
        <f>IF(ISBLANK(H7),"",IF(ISBLANK(H9),"",IF(ISBLANK(H10),"",IF(ISBLANK(H11),"",IF(ISBLANK(H13),"",IF(ISBLANK(H14),"",IF(H13=H14,"No se puede hacer el cálculo",IF(H19&gt;H10,"No se puede hacer el cálculo",IF(H20&gt;H10,"No se puede hacer el cálculo","Cálculo correcto")))))))))</f>
        <v/>
      </c>
      <c r="L15" s="149"/>
      <c r="M15" s="149"/>
      <c r="N15" s="149"/>
      <c r="O15" s="150"/>
      <c r="P15" s="8"/>
    </row>
    <row r="16" spans="2:16" ht="15.75" thickBot="1" x14ac:dyDescent="0.3">
      <c r="B16" s="18"/>
      <c r="C16" s="132" t="s">
        <v>25</v>
      </c>
      <c r="D16" s="133"/>
      <c r="E16" s="133"/>
      <c r="F16" s="133"/>
      <c r="G16" s="134"/>
      <c r="H16" s="11"/>
      <c r="I16" s="36" t="s">
        <v>22</v>
      </c>
      <c r="J16" s="6"/>
      <c r="K16" s="8"/>
      <c r="L16" s="8"/>
      <c r="M16" s="8"/>
      <c r="N16" s="8"/>
      <c r="O16" s="8"/>
      <c r="P16" s="8"/>
    </row>
    <row r="17" spans="2:16" ht="16.5" customHeight="1" thickBot="1" x14ac:dyDescent="0.3">
      <c r="B17" s="18"/>
      <c r="C17" s="38"/>
      <c r="D17" s="38"/>
      <c r="E17" s="38"/>
      <c r="F17" s="41">
        <f>H16*H10</f>
        <v>0</v>
      </c>
      <c r="G17" s="42">
        <f>H15-H16</f>
        <v>0</v>
      </c>
      <c r="H17" s="40" t="e">
        <f>H10-#REF!</f>
        <v>#REF!</v>
      </c>
      <c r="I17" s="37"/>
      <c r="J17" s="7"/>
      <c r="K17" s="145" t="s">
        <v>30</v>
      </c>
      <c r="L17" s="146"/>
      <c r="M17" s="146"/>
      <c r="N17" s="146"/>
      <c r="O17" s="147"/>
      <c r="P17" s="8"/>
    </row>
    <row r="18" spans="2:16" ht="15.75" thickBot="1" x14ac:dyDescent="0.3">
      <c r="B18" s="18"/>
      <c r="C18" s="141" t="s">
        <v>3</v>
      </c>
      <c r="D18" s="141"/>
      <c r="E18" s="141"/>
      <c r="F18" s="141"/>
      <c r="G18" s="141"/>
      <c r="H18" s="39"/>
      <c r="I18" s="37"/>
      <c r="J18" s="7"/>
      <c r="K18" s="8"/>
      <c r="L18" s="8"/>
      <c r="M18" s="8"/>
      <c r="N18" s="8"/>
      <c r="O18" s="8"/>
      <c r="P18" s="5"/>
    </row>
    <row r="19" spans="2:16" ht="18" customHeight="1" thickBot="1" x14ac:dyDescent="0.3">
      <c r="B19" s="18"/>
      <c r="C19" s="138" t="s">
        <v>26</v>
      </c>
      <c r="D19" s="139"/>
      <c r="E19" s="139"/>
      <c r="F19" s="139"/>
      <c r="G19" s="140"/>
      <c r="H19" s="12" t="str">
        <f>IF(ISBLANK(H13),"",IF(ISBLANK(H14),"",H9*(H7-H11)+H10*(H11-H14))/(H13-H14))</f>
        <v/>
      </c>
      <c r="I19" s="36" t="s">
        <v>1</v>
      </c>
      <c r="J19" s="6"/>
      <c r="K19" s="151" t="str">
        <f>IF(ISBLANK(H8),"",IF(ISBLANK(H9),"",IF(ISBLANK(H10),"",IF(ISBLANK(H12),"",IF(ISBLANK(H15),"",IF(ISBLANK(H16),"",IF(H15=H16,"Las dos aguas son iguales",IF(H23&gt;H10,"Demasiada agua de ósmosis/mineral",IF(H24&gt;H10,"Demasiada agua de red",IF(H12&gt;H8,"Los TDS del acuario bajarán",IF(H12&lt;H8,"Los TDS del acuario subirán",IF(H12=H8,"Los TDS del acuario se mantendrán",""))))))))))))</f>
        <v/>
      </c>
      <c r="L19" s="152"/>
      <c r="M19" s="152"/>
      <c r="N19" s="152"/>
      <c r="O19" s="153"/>
      <c r="P19" s="6"/>
    </row>
    <row r="20" spans="2:16" ht="18" customHeight="1" thickBot="1" x14ac:dyDescent="0.3">
      <c r="B20" s="18"/>
      <c r="C20" s="135" t="s">
        <v>27</v>
      </c>
      <c r="D20" s="136"/>
      <c r="E20" s="136"/>
      <c r="F20" s="136"/>
      <c r="G20" s="137"/>
      <c r="H20" s="13" t="e">
        <f>H10-H19</f>
        <v>#VALUE!</v>
      </c>
      <c r="I20" s="36" t="s">
        <v>1</v>
      </c>
      <c r="J20" s="6"/>
      <c r="P20" s="6"/>
    </row>
    <row r="21" spans="2:16" ht="18" customHeight="1" thickBot="1" x14ac:dyDescent="0.3">
      <c r="B21" s="18"/>
      <c r="C21" s="135" t="s">
        <v>49</v>
      </c>
      <c r="D21" s="136"/>
      <c r="E21" s="136"/>
      <c r="F21" s="136"/>
      <c r="G21" s="137"/>
      <c r="H21" s="13" t="e">
        <f>IF(ISBLANK(H13),"",IF(ISBLANK(H14),"",(H9*H7-(H11*(H9-H10)))))/H10</f>
        <v>#VALUE!</v>
      </c>
      <c r="I21" s="36" t="s">
        <v>9</v>
      </c>
      <c r="J21" s="6"/>
      <c r="K21" s="151" t="str">
        <f>IF(ISBLANK(H8),"",IF(ISBLANK(H12),"",IF(ISBLANK(H15),"",IF(ISBLANK(H16),"",IF(ISBLANK(H9),"",IF(ISBLANK(H10),"",IF(H23&lt;0,"Valor negativo en el cálculo del agua de ósmosis",IF(H24&lt;0,"Valor negativo en el cálculo del agua de red","Sin errores"))))))))</f>
        <v/>
      </c>
      <c r="L21" s="152"/>
      <c r="M21" s="152"/>
      <c r="N21" s="152"/>
      <c r="O21" s="153"/>
      <c r="P21" s="6"/>
    </row>
    <row r="22" spans="2:16" ht="18" customHeight="1" thickBot="1" x14ac:dyDescent="0.3">
      <c r="B22" s="18"/>
      <c r="C22" s="69"/>
      <c r="D22" s="69"/>
      <c r="E22" s="69"/>
      <c r="F22" s="69"/>
      <c r="G22" s="69"/>
      <c r="H22" s="70"/>
      <c r="I22" s="36"/>
      <c r="J22" s="6"/>
      <c r="K22" s="72"/>
      <c r="L22" s="71"/>
      <c r="M22" s="71"/>
      <c r="N22" s="71"/>
      <c r="O22" s="71"/>
      <c r="P22" s="6"/>
    </row>
    <row r="23" spans="2:16" ht="18" customHeight="1" thickBot="1" x14ac:dyDescent="0.35">
      <c r="B23" s="18"/>
      <c r="C23" s="132" t="s">
        <v>28</v>
      </c>
      <c r="D23" s="133"/>
      <c r="E23" s="133"/>
      <c r="F23" s="133"/>
      <c r="G23" s="134"/>
      <c r="H23" s="13" t="str">
        <f>IF(ISBLANK(H15),"",IF(ISBLANK(H16),"",H9*(H8-H12)+H10*(H12-H16))/(H15-H16))</f>
        <v/>
      </c>
      <c r="I23" s="36" t="s">
        <v>1</v>
      </c>
      <c r="J23" s="6"/>
      <c r="K23" s="77" t="str">
        <f>IF(ISBLANK(H8),"",IF(ISBLANK(H9),"",IF(ISBLANK(H10),"",IF(ISBLANK(H12),"",IF(ISBLANK(H15),"",IF(ISBLANK(H16),"",IF(H15=H16,"No se puede hacer el cálculo",IF(H23&gt;H10,"No se puede hacer el cálculo",IF(H24&gt;H10,"No se puede hacer el cálculo","Cálculo correcto")))))))))</f>
        <v/>
      </c>
      <c r="L23" s="78"/>
      <c r="M23" s="78"/>
      <c r="N23" s="78"/>
      <c r="O23" s="79"/>
      <c r="P23" s="6"/>
    </row>
    <row r="24" spans="2:16" ht="18" customHeight="1" thickBot="1" x14ac:dyDescent="0.3">
      <c r="B24" s="18"/>
      <c r="C24" s="135" t="s">
        <v>29</v>
      </c>
      <c r="D24" s="136"/>
      <c r="E24" s="136"/>
      <c r="F24" s="136"/>
      <c r="G24" s="137"/>
      <c r="H24" s="13" t="e">
        <f>H10-H23</f>
        <v>#VALUE!</v>
      </c>
      <c r="I24" s="36" t="s">
        <v>1</v>
      </c>
      <c r="J24" s="6"/>
      <c r="P24" s="6"/>
    </row>
    <row r="25" spans="2:16" ht="18" customHeight="1" thickBot="1" x14ac:dyDescent="0.35">
      <c r="B25" s="18"/>
      <c r="C25" s="135" t="s">
        <v>50</v>
      </c>
      <c r="D25" s="136"/>
      <c r="E25" s="136"/>
      <c r="F25" s="136"/>
      <c r="G25" s="137"/>
      <c r="H25" s="13" t="e">
        <f>IF(ISBLANK(H15),"",IF(ISBLANK(H16),"",(H9*H8-(H12*(H9-H10)))))/H10</f>
        <v>#VALUE!</v>
      </c>
      <c r="I25" s="36" t="s">
        <v>22</v>
      </c>
      <c r="J25" s="6"/>
      <c r="K25" s="68"/>
      <c r="L25" s="68"/>
      <c r="M25" s="68"/>
      <c r="N25" s="68"/>
      <c r="O25" s="68"/>
      <c r="P25" s="6"/>
    </row>
    <row r="26" spans="2:16" ht="21" customHeight="1" x14ac:dyDescent="0.35">
      <c r="B26" s="18"/>
      <c r="C26" s="30"/>
      <c r="D26" s="30"/>
      <c r="E26" s="30"/>
      <c r="F26" s="30"/>
      <c r="G26" s="30"/>
      <c r="H26" s="31"/>
      <c r="I26" s="26"/>
      <c r="J26" s="6"/>
      <c r="K26" s="68"/>
      <c r="L26" s="68"/>
      <c r="M26" s="68"/>
      <c r="N26" s="68"/>
      <c r="O26" s="68"/>
      <c r="P26" s="6"/>
    </row>
    <row r="27" spans="2:16" ht="15" customHeight="1" x14ac:dyDescent="0.25">
      <c r="B27" s="5"/>
      <c r="C27" s="5"/>
      <c r="D27" s="5"/>
      <c r="E27" s="5"/>
      <c r="F27" s="5"/>
      <c r="G27" s="5"/>
      <c r="H27" s="8"/>
      <c r="I27" s="8"/>
      <c r="J27" s="8"/>
      <c r="K27" s="6"/>
      <c r="L27" s="6"/>
      <c r="M27" s="6"/>
      <c r="N27" s="6"/>
      <c r="O27" s="6"/>
      <c r="P27" s="6"/>
    </row>
  </sheetData>
  <sheetProtection algorithmName="SHA-512" hashValue="WkCWBvDwfEeyfESNE1stb7DyHI9UH3fbzjRpv9MmRMZiv5bwsJdmdRjnm3DVg5x5m1UgAbfcWIcDtSPRn2HLFQ==" saltValue="dZG2d4S9Ff/RoqNSyEQGZA==" spinCount="100000" sheet="1" objects="1" scenarios="1"/>
  <mergeCells count="27">
    <mergeCell ref="C25:G25"/>
    <mergeCell ref="K23:O23"/>
    <mergeCell ref="K19:O19"/>
    <mergeCell ref="K21:O21"/>
    <mergeCell ref="C5:H5"/>
    <mergeCell ref="K6:O6"/>
    <mergeCell ref="C7:G7"/>
    <mergeCell ref="C9:G9"/>
    <mergeCell ref="C13:G13"/>
    <mergeCell ref="K11:O11"/>
    <mergeCell ref="C11:G11"/>
    <mergeCell ref="C10:G10"/>
    <mergeCell ref="K13:O13"/>
    <mergeCell ref="C8:G8"/>
    <mergeCell ref="C12:G12"/>
    <mergeCell ref="C14:G14"/>
    <mergeCell ref="C18:G18"/>
    <mergeCell ref="K9:O9"/>
    <mergeCell ref="K17:O17"/>
    <mergeCell ref="K15:O15"/>
    <mergeCell ref="C15:G15"/>
    <mergeCell ref="C16:G16"/>
    <mergeCell ref="C23:G23"/>
    <mergeCell ref="C24:G24"/>
    <mergeCell ref="C19:G19"/>
    <mergeCell ref="C20:G20"/>
    <mergeCell ref="C21:G21"/>
  </mergeCells>
  <conditionalFormatting sqref="H19">
    <cfRule type="cellIs" dxfId="10" priority="10" operator="greaterThan">
      <formula>$H$10</formula>
    </cfRule>
    <cfRule type="cellIs" dxfId="9" priority="15" operator="lessThan">
      <formula>0</formula>
    </cfRule>
    <cfRule type="containsErrors" dxfId="8" priority="37">
      <formula>ISERROR(H19)</formula>
    </cfRule>
  </conditionalFormatting>
  <conditionalFormatting sqref="H20:H25">
    <cfRule type="cellIs" dxfId="7" priority="6" operator="lessThan">
      <formula>0</formula>
    </cfRule>
    <cfRule type="containsErrors" dxfId="6" priority="38">
      <formula>ISERROR(H20)</formula>
    </cfRule>
  </conditionalFormatting>
  <conditionalFormatting sqref="K11">
    <cfRule type="containsErrors" dxfId="5" priority="36">
      <formula>ISERROR(K11)</formula>
    </cfRule>
  </conditionalFormatting>
  <conditionalFormatting sqref="K15:O15 K25 K23">
    <cfRule type="containsText" dxfId="4" priority="8" operator="containsText" text="Cálculo correcto">
      <formula>NOT(ISERROR(SEARCH("Cálculo correcto",K15)))</formula>
    </cfRule>
    <cfRule type="containsText" dxfId="3" priority="18" operator="containsText" text="No se puede hacer el cálculo">
      <formula>NOT(ISERROR(SEARCH("No se puede hacer el cálculo",K15)))</formula>
    </cfRule>
    <cfRule type="containsErrors" dxfId="2" priority="39">
      <formula>ISERROR(K15)</formula>
    </cfRule>
  </conditionalFormatting>
  <conditionalFormatting sqref="K13:O13">
    <cfRule type="containsErrors" dxfId="1" priority="17">
      <formula>ISERROR(K13)</formula>
    </cfRule>
  </conditionalFormatting>
  <conditionalFormatting sqref="K21:O21">
    <cfRule type="containsErrors" dxfId="0" priority="1">
      <formula>ISERROR(K21)</formula>
    </cfRule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C2501-521A-481E-942A-DA1BBA896A85}">
  <dimension ref="D2:G10"/>
  <sheetViews>
    <sheetView workbookViewId="0">
      <selection activeCell="D13" sqref="D13:G13"/>
    </sheetView>
  </sheetViews>
  <sheetFormatPr baseColWidth="10" defaultRowHeight="15" x14ac:dyDescent="0.25"/>
  <sheetData>
    <row r="2" spans="4:7" ht="18.75" x14ac:dyDescent="0.3">
      <c r="D2" s="2"/>
      <c r="E2" s="2"/>
      <c r="F2" s="2"/>
      <c r="G2" s="2"/>
    </row>
    <row r="4" spans="4:7" x14ac:dyDescent="0.25">
      <c r="D4" s="3"/>
      <c r="E4" s="3"/>
      <c r="F4" s="3"/>
      <c r="G4" s="3"/>
    </row>
    <row r="5" spans="4:7" x14ac:dyDescent="0.25">
      <c r="D5" s="3"/>
      <c r="E5" s="3"/>
      <c r="F5" s="3"/>
      <c r="G5" s="3"/>
    </row>
    <row r="6" spans="4:7" x14ac:dyDescent="0.25">
      <c r="D6" s="166"/>
      <c r="E6" s="166"/>
      <c r="F6" s="166"/>
      <c r="G6" s="166"/>
    </row>
    <row r="8" spans="4:7" ht="18.75" x14ac:dyDescent="0.3">
      <c r="D8" s="2"/>
      <c r="E8" s="2"/>
      <c r="F8" s="2"/>
      <c r="G8" s="2"/>
    </row>
    <row r="10" spans="4:7" x14ac:dyDescent="0.25">
      <c r="D10" s="167"/>
      <c r="E10" s="167"/>
      <c r="F10" s="167"/>
      <c r="G10" s="167"/>
    </row>
  </sheetData>
  <mergeCells count="2">
    <mergeCell ref="D6:G6"/>
    <mergeCell ref="D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Mezcla de aguas por GH o KH</vt:lpstr>
      <vt:lpstr>Mezcla de aguas por TDS</vt:lpstr>
      <vt:lpstr>Variaciones de GH,KH y TDS</vt:lpstr>
      <vt:lpstr>Mezcla de aguas en el Acuario</vt:lpstr>
      <vt:lpstr>Instrucciones</vt:lpstr>
      <vt:lpstr>'Variaciones de GH,KH y TDS'!Área_de_impresión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Mirdav</dc:creator>
  <cp:lastModifiedBy>Mirdav</cp:lastModifiedBy>
  <dcterms:created xsi:type="dcterms:W3CDTF">2020-03-09T13:44:41Z</dcterms:created>
  <dcterms:modified xsi:type="dcterms:W3CDTF">2021-07-19T12:59:05Z</dcterms:modified>
</cp:coreProperties>
</file>